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10.0.0.110\contabilidad\Procesos\GORETY\Alejandra\Pagina de Transparencia\2019\2do_Trimestre_2019\"/>
    </mc:Choice>
  </mc:AlternateContent>
  <xr:revisionPtr revIDLastSave="0" documentId="13_ncr:1_{9D33C4BA-975E-44AC-A4D0-2775A5B49817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F-2_0361_IDF_PLGT_1902" sheetId="1" r:id="rId1"/>
  </sheets>
  <externalReferences>
    <externalReference r:id="rId2"/>
    <externalReference r:id="rId3"/>
  </externalReferences>
  <definedNames>
    <definedName name="ANIO">'[1]Info General'!$D$20</definedName>
    <definedName name="DEUDA_CONT_FIN_01">'F-2_0361_IDF_PLGT_1902'!$B$26</definedName>
    <definedName name="DEUDA_CONT_FIN_02">'F-2_0361_IDF_PLGT_1902'!$C$26</definedName>
    <definedName name="DEUDA_CONT_FIN_03">'F-2_0361_IDF_PLGT_1902'!$D$26</definedName>
    <definedName name="DEUDA_CONT_FIN_04">'F-2_0361_IDF_PLGT_1902'!$E$26</definedName>
    <definedName name="DEUDA_CONT_FIN_05">'F-2_0361_IDF_PLGT_1902'!$F$26</definedName>
    <definedName name="DEUDA_CONT_FIN_06">'F-2_0361_IDF_PLGT_1902'!$G$26</definedName>
    <definedName name="DEUDA_CONT_FIN_07">'F-2_0361_IDF_PLGT_1902'!$H$26</definedName>
    <definedName name="ENTE_PUBLICO_A">'[1]Info General'!$C$7</definedName>
    <definedName name="GASTO_E_FIN_01">'[2]F6(B)'!#REF!</definedName>
    <definedName name="GASTO_E_FIN_02">'[2]F6(B)'!#REF!</definedName>
    <definedName name="GASTO_E_FIN_03">'[2]F6(B)'!#REF!</definedName>
    <definedName name="GASTO_E_FIN_04">'[2]F6(B)'!#REF!</definedName>
    <definedName name="GASTO_E_FIN_05">'[2]F6(B)'!#REF!</definedName>
    <definedName name="GASTO_E_FIN_06">'[2]F6(B)'!#REF!</definedName>
    <definedName name="GASTO_E_T1">'[2]F6(B)'!$B$41</definedName>
    <definedName name="GASTO_E_T2">'[2]F6(B)'!$C$41</definedName>
    <definedName name="GASTO_E_T3">'[2]F6(B)'!$D$41</definedName>
    <definedName name="GASTO_E_T4">'[2]F6(B)'!$E$41</definedName>
    <definedName name="GASTO_E_T5">'[2]F6(B)'!$F$41</definedName>
    <definedName name="GASTO_E_T6">'[2]F6(B)'!$G$41</definedName>
    <definedName name="GASTO_NE_T1">'[2]F6(B)'!$B$4</definedName>
    <definedName name="GASTO_NE_T2">'[2]F6(B)'!$C$4</definedName>
    <definedName name="GASTO_NE_T3">'[2]F6(B)'!$D$4</definedName>
    <definedName name="GASTO_NE_T4">'[2]F6(B)'!$E$4</definedName>
    <definedName name="GASTO_NE_T5">'[2]F6(B)'!$F$4</definedName>
    <definedName name="GASTO_NE_T6">'[2]F6(B)'!$G$4</definedName>
    <definedName name="MONTO1">'[1]Info General'!$D$18</definedName>
    <definedName name="MONTO2">'[1]Info General'!$E$18</definedName>
    <definedName name="OB_CORTO_PLAZO_FIN_01">'F-2_0361_IDF_PLGT_1902'!$B$39</definedName>
    <definedName name="OB_CORTO_PLAZO_FIN_02">'F-2_0361_IDF_PLGT_1902'!$C$39</definedName>
    <definedName name="OB_CORTO_PLAZO_FIN_03">'F-2_0361_IDF_PLGT_1902'!$D$39</definedName>
    <definedName name="OB_CORTO_PLAZO_FIN_04">'F-2_0361_IDF_PLGT_1902'!$E$39</definedName>
    <definedName name="OB_CORTO_PLAZO_FIN_05">'F-2_0361_IDF_PLGT_1902'!$F$39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'F-2_0361_IDF_PLGT_1902'!$B$31</definedName>
    <definedName name="VALOR_INS_BCC_FIN_02">'F-2_0361_IDF_PLGT_1902'!$C$31</definedName>
    <definedName name="VALOR_INS_BCC_FIN_03">'F-2_0361_IDF_PLGT_1902'!$D$31</definedName>
    <definedName name="VALOR_INS_BCC_FIN_04">'F-2_0361_IDF_PLGT_1902'!$E$31</definedName>
    <definedName name="VALOR_INS_BCC_FIN_05">'F-2_0361_IDF_PLGT_1902'!$F$31</definedName>
    <definedName name="VALOR_INS_BCC_FIN_06">'F-2_0361_IDF_PLGT_1902'!$G$31</definedName>
    <definedName name="VALOR_INS_BCC_FIN_07">'F-2_0361_IDF_PLGT_1902'!$H$31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7" i="1" l="1"/>
  <c r="G27" i="1"/>
  <c r="F27" i="1"/>
  <c r="E27" i="1"/>
  <c r="D27" i="1"/>
  <c r="C27" i="1"/>
  <c r="B27" i="1"/>
  <c r="H22" i="1"/>
  <c r="G22" i="1"/>
  <c r="F22" i="1"/>
  <c r="E22" i="1"/>
  <c r="D22" i="1"/>
  <c r="C22" i="1"/>
  <c r="B22" i="1"/>
  <c r="F16" i="1"/>
  <c r="F15" i="1"/>
  <c r="F14" i="1"/>
  <c r="H13" i="1"/>
  <c r="G13" i="1"/>
  <c r="E13" i="1"/>
  <c r="D13" i="1"/>
  <c r="C13" i="1"/>
  <c r="B13" i="1"/>
  <c r="F12" i="1"/>
  <c r="F11" i="1"/>
  <c r="F10" i="1"/>
  <c r="H9" i="1"/>
  <c r="H8" i="1" s="1"/>
  <c r="H20" i="1" s="1"/>
  <c r="G9" i="1"/>
  <c r="G8" i="1" s="1"/>
  <c r="G20" i="1" s="1"/>
  <c r="E9" i="1"/>
  <c r="D9" i="1"/>
  <c r="D8" i="1" s="1"/>
  <c r="D20" i="1" s="1"/>
  <c r="C9" i="1"/>
  <c r="C8" i="1" s="1"/>
  <c r="C20" i="1" s="1"/>
  <c r="B9" i="1"/>
  <c r="B8" i="1" s="1"/>
  <c r="E8" i="1"/>
  <c r="E20" i="1" s="1"/>
  <c r="F13" i="1" l="1"/>
  <c r="F8" i="1"/>
  <c r="F20" i="1" s="1"/>
  <c r="B20" i="1"/>
  <c r="F9" i="1"/>
</calcChain>
</file>

<file path=xl/sharedStrings.xml><?xml version="1.0" encoding="utf-8"?>
<sst xmlns="http://schemas.openxmlformats.org/spreadsheetml/2006/main" count="45" uniqueCount="43">
  <si>
    <t>Formato 2 Informe Analítico de la Deuda Pública y Otros Pasivos - LDF</t>
  </si>
  <si>
    <t>PODER LEGISLATIVO DEL ESTADO DE GUANAJUATO, Gobierno del Estado de Guanajuato (a)</t>
  </si>
  <si>
    <t>Informe Analítico de la Deuda Pública y Otros Pasivos - LDF</t>
  </si>
  <si>
    <t>(PESOS)</t>
  </si>
  <si>
    <t>Denominación de la Deuda Pública y Otros Pasivos (c)</t>
  </si>
  <si>
    <t>Saldo al 31 de diciembre de 2018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</si>
  <si>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</si>
  <si>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</si>
  <si>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</si>
  <si>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</si>
  <si>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</si>
  <si>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</si>
  <si>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</si>
  <si>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</si>
  <si>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</si>
  <si>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</si>
  <si>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</si>
  <si>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</si>
  <si>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</si>
  <si>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</si>
  <si>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</si>
  <si>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</si>
  <si>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</si>
  <si>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rgb="FF000000"/>
        <rFont val="Calibri"/>
        <family val="2"/>
        <scheme val="minor"/>
      </rPr>
      <t>1</t>
    </r>
    <r>
      <rPr>
        <b/>
        <sz val="11"/>
        <color rgb="FF000000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</si>
  <si>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</si>
  <si>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</si>
  <si>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</si>
  <si>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</si>
  <si>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rgb="FF000000"/>
        <rFont val="Calibri"/>
        <family val="2"/>
        <scheme val="minor"/>
      </rPr>
      <t>2</t>
    </r>
    <r>
      <rPr>
        <b/>
        <sz val="11"/>
        <color rgb="FF000000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</si>
  <si>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</si>
  <si>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</si>
  <si>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</si>
  <si>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</si>
  <si>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</si>
  <si>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</si>
  <si>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</si>
  <si>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</si>
  <si>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</si>
  <si>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</si>
  <si>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</si>
  <si>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</si>
  <si>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</si>
  <si>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Al 31 de diciembre de 2018 y al 30 de junio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</si>
</sst>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vertAlign val="superscript"/>
      <sz val="11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0CECE"/>
        <bgColor rgb="FF000000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rgb="FF808080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/>
    <xf numFmtId="0" fontId="4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11" xfId="0" applyFont="1" applyFill="1" applyBorder="1"/>
    <xf numFmtId="0" fontId="4" fillId="0" borderId="5" xfId="0" applyFont="1" applyFill="1" applyBorder="1" applyAlignment="1">
      <alignment horizontal="left" vertical="center" indent="3"/>
    </xf>
    <xf numFmtId="43" fontId="4" fillId="0" borderId="11" xfId="1" applyFont="1" applyFill="1" applyBorder="1" applyAlignment="1" applyProtection="1">
      <alignment horizontal="right" vertical="center"/>
      <protection locked="0"/>
    </xf>
    <xf numFmtId="2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1" applyNumberFormat="1" applyFont="1" applyFill="1" applyBorder="1" applyAlignment="1" applyProtection="1">
      <alignment horizontal="right" vertical="center"/>
      <protection locked="0"/>
    </xf>
    <xf numFmtId="0" fontId="0" fillId="0" borderId="5" xfId="0" applyFont="1" applyFill="1" applyBorder="1" applyAlignment="1">
      <alignment horizontal="left" vertical="center" indent="5"/>
    </xf>
    <xf numFmtId="2" fontId="0" fillId="0" borderId="11" xfId="0" applyNumberFormat="1" applyFont="1" applyFill="1" applyBorder="1" applyAlignment="1" applyProtection="1">
      <alignment horizontal="right" vertical="center"/>
      <protection locked="0"/>
    </xf>
    <xf numFmtId="4" fontId="0" fillId="0" borderId="11" xfId="0" applyNumberFormat="1" applyFont="1" applyFill="1" applyBorder="1" applyAlignment="1" applyProtection="1">
      <alignment horizontal="right" vertical="center"/>
      <protection locked="0"/>
    </xf>
    <xf numFmtId="43" fontId="0" fillId="0" borderId="11" xfId="1" applyFont="1" applyFill="1" applyBorder="1" applyAlignment="1" applyProtection="1">
      <alignment horizontal="right" vertical="center"/>
      <protection locked="0"/>
    </xf>
    <xf numFmtId="0" fontId="0" fillId="0" borderId="5" xfId="0" applyFont="1" applyFill="1" applyBorder="1" applyAlignment="1">
      <alignment horizontal="left" vertical="center" indent="7"/>
    </xf>
    <xf numFmtId="4" fontId="0" fillId="0" borderId="11" xfId="1" applyNumberFormat="1" applyFont="1" applyFill="1" applyBorder="1" applyAlignment="1" applyProtection="1">
      <alignment horizontal="right" vertical="center"/>
      <protection locked="0"/>
    </xf>
    <xf numFmtId="0" fontId="0" fillId="0" borderId="11" xfId="0" applyFont="1" applyFill="1" applyBorder="1" applyAlignment="1">
      <alignment vertical="center"/>
    </xf>
    <xf numFmtId="0" fontId="0" fillId="2" borderId="12" xfId="0" applyFont="1" applyFill="1" applyBorder="1"/>
    <xf numFmtId="0" fontId="0" fillId="0" borderId="11" xfId="0" applyFont="1" applyFill="1" applyBorder="1" applyAlignment="1">
      <alignment horizontal="right" vertical="center"/>
    </xf>
    <xf numFmtId="0" fontId="0" fillId="0" borderId="5" xfId="0" applyFont="1" applyFill="1" applyBorder="1" applyAlignment="1" applyProtection="1">
      <alignment horizontal="left" vertical="center" indent="5"/>
      <protection locked="0"/>
    </xf>
    <xf numFmtId="0" fontId="0" fillId="0" borderId="0" xfId="0" applyFont="1" applyFill="1" applyBorder="1" applyProtection="1">
      <protection locked="0"/>
    </xf>
    <xf numFmtId="0" fontId="6" fillId="0" borderId="11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0" fillId="0" borderId="13" xfId="0" applyFont="1" applyFill="1" applyBorder="1"/>
    <xf numFmtId="0" fontId="0" fillId="0" borderId="0" xfId="0" applyFont="1" applyFill="1" applyBorder="1" applyAlignment="1">
      <alignment vertical="center"/>
    </xf>
    <xf numFmtId="0" fontId="6" fillId="0" borderId="13" xfId="0" applyFont="1" applyFill="1" applyBorder="1"/>
    <xf numFmtId="0" fontId="3" fillId="0" borderId="1" xfId="0" applyFont="1" applyBorder="1" applyAlignment="1">
      <alignment horizontal="left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76200</xdr:rowOff>
    </xdr:from>
    <xdr:to>
      <xdr:col>0</xdr:col>
      <xdr:colOff>1094707</xdr:colOff>
      <xdr:row>4</xdr:row>
      <xdr:rowOff>83870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46D1773-F065-4434-A478-F3A4EF3116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552450"/>
          <a:ext cx="1085182" cy="5791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yeli.olivares\Desktop\0361_LDF_1801_PLGT_000_DE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enisse/0361_LDF_1902_PLGT_000_Imp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7">
          <cell r="C7" t="str">
            <v>Poder Legislativo del Estado de Guanajuato, Gobierno del Estado de  (a)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"/>
      <sheetName val="F-2_0361_IDF_PLGT_1901"/>
      <sheetName val="F3"/>
      <sheetName val="F4"/>
      <sheetName val="F5"/>
      <sheetName val="F6 (A)"/>
      <sheetName val="F6(B)"/>
      <sheetName val="F6(C)"/>
      <sheetName val="F6(D)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B4">
            <v>708466080</v>
          </cell>
          <cell r="C4">
            <v>33825011.170000002</v>
          </cell>
          <cell r="D4">
            <v>740947302.97000015</v>
          </cell>
          <cell r="E4">
            <v>284013048.28000009</v>
          </cell>
          <cell r="F4">
            <v>279089668.62000006</v>
          </cell>
          <cell r="G4">
            <v>456934254.69000006</v>
          </cell>
        </row>
        <row r="41">
          <cell r="B41">
            <v>0</v>
          </cell>
          <cell r="C41">
            <v>0</v>
          </cell>
          <cell r="D41">
            <v>1343788.2</v>
          </cell>
          <cell r="E41">
            <v>578825.55000000005</v>
          </cell>
          <cell r="F41">
            <v>578825.55000000005</v>
          </cell>
          <cell r="G41">
            <v>764962.64999999991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9"/>
  <sheetViews>
    <sheetView showGridLines="0" tabSelected="1" workbookViewId="0">
      <selection activeCell="A5" sqref="A5:H5"/>
    </sheetView>
  </sheetViews>
  <sheetFormatPr baseColWidth="10" defaultColWidth="10.7109375" defaultRowHeight="15" x14ac:dyDescent="0.25"/>
  <cols>
    <col min="1" max="1" width="54.7109375" style="7" bestFit="1" customWidth="1"/>
    <col min="2" max="2" width="19.28515625" style="7" bestFit="1" customWidth="1"/>
    <col min="3" max="3" width="16.28515625" style="7" bestFit="1" customWidth="1"/>
    <col min="4" max="4" width="17" style="7" bestFit="1" customWidth="1"/>
    <col min="5" max="5" width="21.7109375" style="7" bestFit="1" customWidth="1"/>
    <col min="6" max="6" width="20.140625" style="7" bestFit="1" customWidth="1"/>
    <col min="7" max="7" width="18.85546875" style="7" bestFit="1" customWidth="1"/>
    <col min="8" max="8" width="31.42578125" style="7" bestFit="1" customWidth="1"/>
    <col min="9" max="9" width="10.7109375" style="7" customWidth="1"/>
    <col min="10" max="10" width="138.85546875" style="7" bestFit="1" customWidth="1"/>
    <col min="11" max="16383" width="10.7109375" style="7" customWidth="1"/>
    <col min="16384" max="16384" width="10.7109375" style="7"/>
  </cols>
  <sheetData>
    <row r="1" spans="1:9" s="1" customFormat="1" ht="37.5" customHeight="1" x14ac:dyDescent="0.25">
      <c r="A1" s="29" t="s">
        <v>0</v>
      </c>
      <c r="B1" s="29"/>
      <c r="C1" s="29"/>
      <c r="D1" s="29"/>
      <c r="E1" s="29"/>
      <c r="F1" s="29"/>
      <c r="G1" s="29"/>
      <c r="H1" s="29"/>
    </row>
    <row r="2" spans="1:9" s="2" customFormat="1" x14ac:dyDescent="0.25">
      <c r="A2" s="30" t="s">
        <v>1</v>
      </c>
      <c r="B2" s="31"/>
      <c r="C2" s="31"/>
      <c r="D2" s="31"/>
      <c r="E2" s="31"/>
      <c r="F2" s="31"/>
      <c r="G2" s="31"/>
      <c r="H2" s="32"/>
    </row>
    <row r="3" spans="1:9" s="2" customFormat="1" x14ac:dyDescent="0.25">
      <c r="A3" s="33" t="s">
        <v>2</v>
      </c>
      <c r="B3" s="34"/>
      <c r="C3" s="34"/>
      <c r="D3" s="34"/>
      <c r="E3" s="34"/>
      <c r="F3" s="34"/>
      <c r="G3" s="34"/>
      <c r="H3" s="35"/>
    </row>
    <row r="4" spans="1:9" s="2" customFormat="1" x14ac:dyDescent="0.25">
      <c r="A4" s="36" t="s">
        <v>42</v>
      </c>
      <c r="B4" s="37"/>
      <c r="C4" s="37"/>
      <c r="D4" s="37"/>
      <c r="E4" s="37"/>
      <c r="F4" s="37"/>
      <c r="G4" s="37"/>
      <c r="H4" s="38"/>
    </row>
    <row r="5" spans="1:9" s="2" customFormat="1" x14ac:dyDescent="0.25">
      <c r="A5" s="39" t="s">
        <v>3</v>
      </c>
      <c r="B5" s="40"/>
      <c r="C5" s="40"/>
      <c r="D5" s="40"/>
      <c r="E5" s="40"/>
      <c r="F5" s="40"/>
      <c r="G5" s="40"/>
      <c r="H5" s="41"/>
    </row>
    <row r="6" spans="1:9" ht="45" x14ac:dyDescent="0.25">
      <c r="A6" s="3" t="s">
        <v>4</v>
      </c>
      <c r="B6" s="4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5" t="s">
        <v>11</v>
      </c>
      <c r="I6" s="6"/>
    </row>
    <row r="7" spans="1:9" x14ac:dyDescent="0.25">
      <c r="A7" s="8"/>
      <c r="B7" s="8"/>
      <c r="C7" s="8"/>
      <c r="D7" s="8"/>
      <c r="E7" s="8"/>
      <c r="F7" s="8"/>
      <c r="G7" s="8"/>
      <c r="H7" s="8"/>
      <c r="I7" s="6"/>
    </row>
    <row r="8" spans="1:9" x14ac:dyDescent="0.25">
      <c r="A8" s="9" t="s">
        <v>12</v>
      </c>
      <c r="B8" s="10">
        <f>B9+B13</f>
        <v>132312178.2</v>
      </c>
      <c r="C8" s="11">
        <f t="shared" ref="C8:H8" si="0">C9+C13</f>
        <v>0</v>
      </c>
      <c r="D8" s="10">
        <f t="shared" si="0"/>
        <v>22148451.5</v>
      </c>
      <c r="E8" s="11">
        <f t="shared" si="0"/>
        <v>0</v>
      </c>
      <c r="F8" s="10">
        <f>+B8+C8-D8+E8</f>
        <v>110163726.7</v>
      </c>
      <c r="G8" s="12">
        <f t="shared" si="0"/>
        <v>5392153.2199999997</v>
      </c>
      <c r="H8" s="11">
        <f t="shared" si="0"/>
        <v>0</v>
      </c>
    </row>
    <row r="9" spans="1:9" x14ac:dyDescent="0.25">
      <c r="A9" s="13" t="s">
        <v>13</v>
      </c>
      <c r="B9" s="14">
        <f>SUM(B10:B12)</f>
        <v>0</v>
      </c>
      <c r="C9" s="14">
        <f t="shared" ref="C9:H9" si="1">SUM(C10:C12)</f>
        <v>0</v>
      </c>
      <c r="D9" s="15">
        <f t="shared" si="1"/>
        <v>22148451.5</v>
      </c>
      <c r="E9" s="16">
        <f t="shared" si="1"/>
        <v>37045420.759999998</v>
      </c>
      <c r="F9" s="16">
        <f t="shared" ref="F9:F16" si="2">+B9+C9-D9+E9</f>
        <v>14896969.259999998</v>
      </c>
      <c r="G9" s="15">
        <f t="shared" si="1"/>
        <v>0</v>
      </c>
      <c r="H9" s="14">
        <f t="shared" si="1"/>
        <v>0</v>
      </c>
    </row>
    <row r="10" spans="1:9" x14ac:dyDescent="0.25">
      <c r="A10" s="17" t="s">
        <v>14</v>
      </c>
      <c r="B10" s="14">
        <v>0</v>
      </c>
      <c r="C10" s="14">
        <v>0</v>
      </c>
      <c r="D10" s="15">
        <v>22148451.5</v>
      </c>
      <c r="E10" s="16">
        <v>37045420.759999998</v>
      </c>
      <c r="F10" s="16">
        <f t="shared" si="2"/>
        <v>14896969.259999998</v>
      </c>
      <c r="G10" s="15">
        <v>0</v>
      </c>
      <c r="H10" s="14">
        <v>0</v>
      </c>
    </row>
    <row r="11" spans="1:9" x14ac:dyDescent="0.25">
      <c r="A11" s="17" t="s">
        <v>15</v>
      </c>
      <c r="B11" s="14">
        <v>0</v>
      </c>
      <c r="C11" s="14">
        <v>0</v>
      </c>
      <c r="D11" s="14">
        <v>0</v>
      </c>
      <c r="E11" s="14">
        <v>0</v>
      </c>
      <c r="F11" s="14">
        <f t="shared" si="2"/>
        <v>0</v>
      </c>
      <c r="G11" s="15">
        <v>0</v>
      </c>
      <c r="H11" s="14">
        <v>0</v>
      </c>
    </row>
    <row r="12" spans="1:9" x14ac:dyDescent="0.25">
      <c r="A12" s="17" t="s">
        <v>16</v>
      </c>
      <c r="B12" s="14">
        <v>0</v>
      </c>
      <c r="C12" s="14">
        <v>0</v>
      </c>
      <c r="D12" s="14">
        <v>0</v>
      </c>
      <c r="E12" s="14">
        <v>0</v>
      </c>
      <c r="F12" s="14">
        <f t="shared" si="2"/>
        <v>0</v>
      </c>
      <c r="G12" s="15">
        <v>0</v>
      </c>
      <c r="H12" s="14">
        <v>0</v>
      </c>
    </row>
    <row r="13" spans="1:9" x14ac:dyDescent="0.25">
      <c r="A13" s="13" t="s">
        <v>17</v>
      </c>
      <c r="B13" s="16">
        <f>SUM(B14:B16)</f>
        <v>132312178.2</v>
      </c>
      <c r="C13" s="14">
        <f t="shared" ref="C13:H13" si="3">SUM(C14:C16)</f>
        <v>0</v>
      </c>
      <c r="D13" s="14">
        <f t="shared" si="3"/>
        <v>0</v>
      </c>
      <c r="E13" s="16">
        <f t="shared" si="3"/>
        <v>-37045420.759999998</v>
      </c>
      <c r="F13" s="16">
        <f t="shared" si="2"/>
        <v>95266757.439999998</v>
      </c>
      <c r="G13" s="18">
        <f t="shared" si="3"/>
        <v>5392153.2199999997</v>
      </c>
      <c r="H13" s="14">
        <f t="shared" si="3"/>
        <v>0</v>
      </c>
    </row>
    <row r="14" spans="1:9" x14ac:dyDescent="0.25">
      <c r="A14" s="17" t="s">
        <v>18</v>
      </c>
      <c r="B14" s="16">
        <v>132312178.2</v>
      </c>
      <c r="C14" s="14">
        <v>0</v>
      </c>
      <c r="D14" s="14">
        <v>0</v>
      </c>
      <c r="E14" s="16">
        <v>-37045420.759999998</v>
      </c>
      <c r="F14" s="16">
        <f t="shared" si="2"/>
        <v>95266757.439999998</v>
      </c>
      <c r="G14" s="18">
        <v>5392153.2199999997</v>
      </c>
      <c r="H14" s="14">
        <v>0</v>
      </c>
    </row>
    <row r="15" spans="1:9" x14ac:dyDescent="0.25">
      <c r="A15" s="17" t="s">
        <v>19</v>
      </c>
      <c r="B15" s="14">
        <v>0</v>
      </c>
      <c r="C15" s="14">
        <v>0</v>
      </c>
      <c r="D15" s="14">
        <v>0</v>
      </c>
      <c r="E15" s="14">
        <v>0</v>
      </c>
      <c r="F15" s="14">
        <f t="shared" si="2"/>
        <v>0</v>
      </c>
      <c r="G15" s="15">
        <v>0</v>
      </c>
      <c r="H15" s="14">
        <v>0</v>
      </c>
    </row>
    <row r="16" spans="1:9" x14ac:dyDescent="0.25">
      <c r="A16" s="17" t="s">
        <v>20</v>
      </c>
      <c r="B16" s="14">
        <v>0</v>
      </c>
      <c r="C16" s="14">
        <v>0</v>
      </c>
      <c r="D16" s="14">
        <v>0</v>
      </c>
      <c r="E16" s="14">
        <v>0</v>
      </c>
      <c r="F16" s="14">
        <f t="shared" si="2"/>
        <v>0</v>
      </c>
      <c r="G16" s="14">
        <v>0</v>
      </c>
      <c r="H16" s="14">
        <v>0</v>
      </c>
    </row>
    <row r="17" spans="1:8" x14ac:dyDescent="0.25">
      <c r="A17" s="19"/>
      <c r="B17" s="8"/>
      <c r="C17" s="8"/>
      <c r="D17" s="8"/>
      <c r="E17" s="8"/>
      <c r="F17" s="8"/>
      <c r="G17" s="8"/>
      <c r="H17" s="8"/>
    </row>
    <row r="18" spans="1:8" x14ac:dyDescent="0.25">
      <c r="A18" s="9" t="s">
        <v>21</v>
      </c>
      <c r="B18" s="10">
        <v>51401991.109999999</v>
      </c>
      <c r="C18" s="20"/>
      <c r="D18" s="20"/>
      <c r="E18" s="20"/>
      <c r="F18" s="10">
        <v>41894605.140000001</v>
      </c>
      <c r="G18" s="20"/>
      <c r="H18" s="20"/>
    </row>
    <row r="19" spans="1:8" x14ac:dyDescent="0.25">
      <c r="A19" s="19"/>
      <c r="B19" s="8"/>
      <c r="C19" s="8"/>
      <c r="D19" s="8"/>
      <c r="E19" s="8"/>
      <c r="F19" s="8"/>
      <c r="G19" s="8"/>
      <c r="H19" s="8"/>
    </row>
    <row r="20" spans="1:8" x14ac:dyDescent="0.25">
      <c r="A20" s="9" t="s">
        <v>22</v>
      </c>
      <c r="B20" s="10">
        <f>B8+B18</f>
        <v>183714169.31</v>
      </c>
      <c r="C20" s="11">
        <f t="shared" ref="C20:H20" si="4">C8+C18</f>
        <v>0</v>
      </c>
      <c r="D20" s="10">
        <f t="shared" si="4"/>
        <v>22148451.5</v>
      </c>
      <c r="E20" s="11">
        <f t="shared" si="4"/>
        <v>0</v>
      </c>
      <c r="F20" s="10">
        <f t="shared" si="4"/>
        <v>152058331.84</v>
      </c>
      <c r="G20" s="10">
        <f t="shared" si="4"/>
        <v>5392153.2199999997</v>
      </c>
      <c r="H20" s="11">
        <f t="shared" si="4"/>
        <v>0</v>
      </c>
    </row>
    <row r="21" spans="1:8" x14ac:dyDescent="0.25">
      <c r="A21" s="19"/>
      <c r="B21" s="21"/>
      <c r="C21" s="21"/>
      <c r="D21" s="21"/>
      <c r="E21" s="21"/>
      <c r="F21" s="21"/>
      <c r="G21" s="21"/>
      <c r="H21" s="21"/>
    </row>
    <row r="22" spans="1:8" ht="17.25" x14ac:dyDescent="0.25">
      <c r="A22" s="9" t="s">
        <v>23</v>
      </c>
      <c r="B22" s="11">
        <f>SUM(B23:DEUDA_CONT_FIN_01)</f>
        <v>0</v>
      </c>
      <c r="C22" s="11">
        <f>SUM(C23:DEUDA_CONT_FIN_02)</f>
        <v>0</v>
      </c>
      <c r="D22" s="11">
        <f>SUM(D23:DEUDA_CONT_FIN_03)</f>
        <v>0</v>
      </c>
      <c r="E22" s="11">
        <f>SUM(E23:DEUDA_CONT_FIN_04)</f>
        <v>0</v>
      </c>
      <c r="F22" s="11">
        <f>SUM(F23:DEUDA_CONT_FIN_05)</f>
        <v>0</v>
      </c>
      <c r="G22" s="11">
        <f>SUM(G23:DEUDA_CONT_FIN_06)</f>
        <v>0</v>
      </c>
      <c r="H22" s="11">
        <f>SUM(H23:DEUDA_CONT_FIN_07)</f>
        <v>0</v>
      </c>
    </row>
    <row r="23" spans="1:8" s="23" customFormat="1" x14ac:dyDescent="0.25">
      <c r="A23" s="22" t="s">
        <v>24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</row>
    <row r="24" spans="1:8" s="23" customFormat="1" x14ac:dyDescent="0.25">
      <c r="A24" s="22" t="s">
        <v>25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</row>
    <row r="25" spans="1:8" s="23" customFormat="1" x14ac:dyDescent="0.25">
      <c r="A25" s="22" t="s">
        <v>26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</row>
    <row r="26" spans="1:8" x14ac:dyDescent="0.25">
      <c r="A26" s="24" t="s">
        <v>27</v>
      </c>
      <c r="B26" s="21"/>
      <c r="C26" s="21"/>
      <c r="D26" s="21"/>
      <c r="E26" s="21"/>
      <c r="F26" s="21"/>
      <c r="G26" s="21"/>
      <c r="H26" s="21"/>
    </row>
    <row r="27" spans="1:8" ht="17.25" x14ac:dyDescent="0.25">
      <c r="A27" s="9" t="s">
        <v>28</v>
      </c>
      <c r="B27" s="11">
        <f>SUM(B28:VALOR_INS_BCC_FIN_01)</f>
        <v>0</v>
      </c>
      <c r="C27" s="11">
        <f>SUM(C28:VALOR_INS_BCC_FIN_02)</f>
        <v>0</v>
      </c>
      <c r="D27" s="11">
        <f>SUM(D28:VALOR_INS_BCC_FIN_03)</f>
        <v>0</v>
      </c>
      <c r="E27" s="11">
        <f>SUM(E28:VALOR_INS_BCC_FIN_04)</f>
        <v>0</v>
      </c>
      <c r="F27" s="11">
        <f>SUM(F28:VALOR_INS_BCC_FIN_05)</f>
        <v>0</v>
      </c>
      <c r="G27" s="11">
        <f>SUM(G28:VALOR_INS_BCC_FIN_06)</f>
        <v>0</v>
      </c>
      <c r="H27" s="11">
        <f>SUM(H28:VALOR_INS_BCC_FIN_07)</f>
        <v>0</v>
      </c>
    </row>
    <row r="28" spans="1:8" s="23" customFormat="1" x14ac:dyDescent="0.25">
      <c r="A28" s="22" t="s">
        <v>29</v>
      </c>
      <c r="B28" s="14">
        <v>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</row>
    <row r="29" spans="1:8" s="23" customFormat="1" x14ac:dyDescent="0.25">
      <c r="A29" s="22" t="s">
        <v>30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</row>
    <row r="30" spans="1:8" s="23" customFormat="1" x14ac:dyDescent="0.25">
      <c r="A30" s="22" t="s">
        <v>31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</row>
    <row r="31" spans="1:8" x14ac:dyDescent="0.25">
      <c r="A31" s="25" t="s">
        <v>27</v>
      </c>
      <c r="B31" s="26"/>
      <c r="C31" s="26"/>
      <c r="D31" s="26"/>
      <c r="E31" s="26"/>
      <c r="F31" s="26"/>
      <c r="G31" s="26"/>
      <c r="H31" s="26"/>
    </row>
    <row r="32" spans="1:8" x14ac:dyDescent="0.25">
      <c r="A32" s="27"/>
    </row>
    <row r="33" spans="1:6" ht="30" x14ac:dyDescent="0.25">
      <c r="A33" s="3" t="s">
        <v>32</v>
      </c>
      <c r="B33" s="3" t="s">
        <v>33</v>
      </c>
      <c r="C33" s="3" t="s">
        <v>34</v>
      </c>
      <c r="D33" s="3" t="s">
        <v>35</v>
      </c>
      <c r="E33" s="3" t="s">
        <v>36</v>
      </c>
      <c r="F33" s="5" t="s">
        <v>37</v>
      </c>
    </row>
    <row r="34" spans="1:6" x14ac:dyDescent="0.25">
      <c r="A34" s="19"/>
      <c r="B34" s="8"/>
      <c r="C34" s="8"/>
      <c r="D34" s="8"/>
      <c r="E34" s="8"/>
      <c r="F34" s="8"/>
    </row>
    <row r="35" spans="1:6" x14ac:dyDescent="0.25">
      <c r="A35" s="9" t="s">
        <v>38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</row>
    <row r="36" spans="1:6" s="23" customFormat="1" x14ac:dyDescent="0.25">
      <c r="A36" s="22" t="s">
        <v>39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</row>
    <row r="37" spans="1:6" s="23" customFormat="1" x14ac:dyDescent="0.25">
      <c r="A37" s="22" t="s">
        <v>40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</row>
    <row r="38" spans="1:6" s="23" customFormat="1" x14ac:dyDescent="0.25">
      <c r="A38" s="22" t="s">
        <v>41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</row>
    <row r="39" spans="1:6" x14ac:dyDescent="0.25">
      <c r="A39" s="28" t="s">
        <v>27</v>
      </c>
      <c r="B39" s="26"/>
      <c r="C39" s="26"/>
      <c r="D39" s="26"/>
      <c r="E39" s="26"/>
      <c r="F39" s="26"/>
    </row>
  </sheetData>
  <mergeCells count="6">
    <mergeCell ref="A5:H5"/>
    <mergeCell ref="A1:F1"/>
    <mergeCell ref="G1:H1"/>
    <mergeCell ref="A2:H2"/>
    <mergeCell ref="A3:H3"/>
    <mergeCell ref="A4:H4"/>
  </mergeCells>
  <dataValidations count="2">
    <dataValidation allowBlank="1" showInputMessage="1" showErrorMessage="1" prompt="Saldo al 31 de diciembre de 20XN-1 (d)" sqref="B6" xr:uid="{00000000-0002-0000-0000-000000000000}"/>
    <dataValidation type="decimal" allowBlank="1" showInputMessage="1" showErrorMessage="1" sqref="B8:H30" xr:uid="{00000000-0002-0000-0000-000001000000}">
      <formula1>-1.79769313486231E+100</formula1>
      <formula2>1.79769313486231E+100</formula2>
    </dataValidation>
  </dataValidations>
  <printOptions horizontalCentered="1"/>
  <pageMargins left="0" right="0" top="0.19685039370078741" bottom="0" header="0.31496062992125984" footer="0.31496062992125984"/>
  <pageSetup scale="68" fitToHeight="0" orientation="landscape" r:id="rId1"/>
  <headerFooter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F-2_0361_IDF_PLGT_1902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María Gorety Padilla Navarro</cp:lastModifiedBy>
  <dcterms:created xsi:type="dcterms:W3CDTF">2019-07-30T23:08:34Z</dcterms:created>
  <dcterms:modified xsi:type="dcterms:W3CDTF">2019-07-30T23:29:09Z</dcterms:modified>
</cp:coreProperties>
</file>