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s\mzamarripa\Documents\ACTIVIDADES ENCARGADA DEL DESPACHO\8) INFORMES PARA PAG TRANSPARENCIA\2019 INFORMES\4to_Trimestre_2019\"/>
    </mc:Choice>
  </mc:AlternateContent>
  <xr:revisionPtr revIDLastSave="0" documentId="8_{D02FD5F4-FCCA-4C39-8178-07E84BE0CF2A}" xr6:coauthVersionLast="44" xr6:coauthVersionMax="44" xr10:uidLastSave="{00000000-0000-0000-0000-000000000000}"/>
  <bookViews>
    <workbookView xWindow="-120" yWindow="-120" windowWidth="29040" windowHeight="15840" xr2:uid="{D2B14B54-F0D7-4A99-8C0B-1C57B1335266}"/>
  </bookViews>
  <sheets>
    <sheet name="Formato 6b_LDF" sheetId="1" r:id="rId1"/>
  </sheets>
  <externalReferences>
    <externalReference r:id="rId2"/>
  </externalReferences>
  <definedNames>
    <definedName name="ANIO">#REF!</definedName>
    <definedName name="APP_FIN_04">'[1]Formato 3_LDF'!$E$13</definedName>
    <definedName name="APP_FIN_06">'[1]Formato 3_LDF'!$G$13</definedName>
    <definedName name="APP_FIN_07">'[1]Formato 3_LDF'!$H$13</definedName>
    <definedName name="APP_FIN_08">'[1]Formato 3_LDF'!$I$13</definedName>
    <definedName name="APP_FIN_09">'[1]Formato 3_LDF'!$J$13</definedName>
    <definedName name="APP_FIN_10">'[1]Formato 3_LDF'!$K$13</definedName>
    <definedName name="APP_T10">'[1]Formato 3_LDF'!$K$8</definedName>
    <definedName name="APP_T4">'[1]Formato 3_LDF'!$E$8</definedName>
    <definedName name="APP_T6">'[1]Formato 3_LDF'!$G$8</definedName>
    <definedName name="APP_T7">'[1]Formato 3_LDF'!$H$8</definedName>
    <definedName name="APP_T8">'[1]Formato 3_LDF'!$I$8</definedName>
    <definedName name="APP_T9">'[1]Formato 3_LDF'!$J$8</definedName>
    <definedName name="_xlnm.Print_Area" localSheetId="0">'Formato 6b_LDF'!$A$1:$G$49</definedName>
    <definedName name="ENTE_PUBLICO_A">#REF!</definedName>
    <definedName name="GASTO_E_FIN_01">'Formato 6b_LDF'!$B$47</definedName>
    <definedName name="GASTO_E_FIN_02">'Formato 6b_LDF'!$C$47</definedName>
    <definedName name="GASTO_E_FIN_03">'Formato 6b_LDF'!$D$47</definedName>
    <definedName name="GASTO_E_FIN_04">'Formato 6b_LDF'!$E$47</definedName>
    <definedName name="GASTO_E_FIN_05">'Formato 6b_LDF'!$F$47</definedName>
    <definedName name="GASTO_E_FIN_06">'Formato 6b_LDF'!$G$47</definedName>
    <definedName name="GASTO_E_T1">'Formato 6b_LDF'!$B$45</definedName>
    <definedName name="GASTO_E_T2">'Formato 6b_LDF'!$C$45</definedName>
    <definedName name="GASTO_E_T3">'Formato 6b_LDF'!$D$45</definedName>
    <definedName name="GASTO_E_T4">'Formato 6b_LDF'!$E$45</definedName>
    <definedName name="GASTO_E_T5">'Formato 6b_LDF'!$F$45</definedName>
    <definedName name="GASTO_E_T6">'Formato 6b_LDF'!$G$45</definedName>
    <definedName name="GASTO_NE_FIN_01">'Formato 6b_LDF'!$B$44</definedName>
    <definedName name="GASTO_NE_FIN_02">'Formato 6b_LDF'!$C$44</definedName>
    <definedName name="GASTO_NE_FIN_03">'Formato 6b_LDF'!$D$44</definedName>
    <definedName name="GASTO_NE_FIN_04">'Formato 6b_LDF'!$E$44</definedName>
    <definedName name="GASTO_NE_FIN_05">'Formato 6b_LDF'!$F$44</definedName>
    <definedName name="GASTO_NE_FIN_06">'Formato 6b_LDF'!$G$44</definedName>
    <definedName name="GASTO_NE_T1">'Formato 6b_LDF'!$B$9</definedName>
    <definedName name="GASTO_NE_T2">'Formato 6b_LDF'!$C$9</definedName>
    <definedName name="GASTO_NE_T3">'Formato 6b_LDF'!$D$9</definedName>
    <definedName name="GASTO_NE_T4">'Formato 6b_LDF'!$E$9</definedName>
    <definedName name="GASTO_NE_T5">'Formato 6b_LDF'!$F$9</definedName>
    <definedName name="GASTO_NE_T6">'Formato 6b_LDF'!$G$9</definedName>
    <definedName name="MONTO1">#REF!</definedName>
    <definedName name="MONTO2">#REF!</definedName>
    <definedName name="OTROS_FIN_04">'[1]Formato 3_LDF'!$E$19</definedName>
    <definedName name="OTROS_FIN_06">'[1]Formato 3_LDF'!$G$19</definedName>
    <definedName name="OTROS_FIN_07">'[1]Formato 3_LDF'!$H$19</definedName>
    <definedName name="OTROS_FIN_08">'[1]Formato 3_LDF'!$I$19</definedName>
    <definedName name="OTROS_FIN_09">'[1]Formato 3_LDF'!$J$19</definedName>
    <definedName name="OTROS_FIN_10">'[1]Formato 3_LDF'!$K$19</definedName>
    <definedName name="OTROS_T10">'[1]Formato 3_LDF'!$K$14</definedName>
    <definedName name="OTROS_T4">'[1]Formato 3_LDF'!$E$14</definedName>
    <definedName name="OTROS_T6">'[1]Formato 3_LDF'!$G$14</definedName>
    <definedName name="OTROS_T7">'[1]Formato 3_LDF'!$H$14</definedName>
    <definedName name="OTROS_T8">'[1]Formato 3_LDF'!$I$14</definedName>
    <definedName name="OTROS_T9">'[1]Formato 3_LDF'!$J$14</definedName>
    <definedName name="PERIODO_INFORME">#REF!</definedName>
    <definedName name="SALDO_PENDIENTE">#REF!</definedName>
    <definedName name="_xlnm.Print_Titles" localSheetId="0">'Formato 6b_LDF'!$1:$8</definedName>
    <definedName name="TRIMESTRE">#REF!</definedName>
    <definedName name="ULTIMO">#REF!</definedName>
    <definedName name="ULTIMO_SALD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9" i="1" l="1"/>
  <c r="C9" i="1"/>
  <c r="D9" i="1"/>
  <c r="D48" i="1" s="1"/>
  <c r="E9" i="1"/>
  <c r="E48" i="1" s="1"/>
  <c r="F9" i="1"/>
  <c r="F48" i="1" s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C42" i="1"/>
  <c r="D42" i="1"/>
  <c r="E42" i="1"/>
  <c r="F42" i="1"/>
  <c r="G42" i="1"/>
  <c r="G43" i="1"/>
  <c r="B45" i="1"/>
  <c r="B48" i="1" s="1"/>
  <c r="C45" i="1"/>
  <c r="C48" i="1" s="1"/>
  <c r="D45" i="1"/>
  <c r="E45" i="1"/>
  <c r="F45" i="1"/>
  <c r="G46" i="1"/>
  <c r="G45" i="1" s="1"/>
  <c r="G48" i="1" l="1"/>
</calcChain>
</file>

<file path=xl/sharedStrings.xml><?xml version="1.0" encoding="utf-8"?>
<sst xmlns="http://schemas.openxmlformats.org/spreadsheetml/2006/main" count="54" uniqueCount="52">
  <si>
    <t>III. Total de Egresos (III = I + II)</t>
  </si>
  <si>
    <t>*</t>
  </si>
  <si>
    <t xml:space="preserve">        21112-C501  ASEG</t>
  </si>
  <si>
    <t>II. Gasto Etiquetado (II=A+B+C+D+E+F+G+H)</t>
  </si>
  <si>
    <t xml:space="preserve">        21112-C502  ASEG</t>
  </si>
  <si>
    <t xml:space="preserve">        21112-C401  COMUNICACION SOCIAL</t>
  </si>
  <si>
    <t xml:space="preserve">        21112-C301  CONTRALORIA INTERNA</t>
  </si>
  <si>
    <t xml:space="preserve">        21112-C220  DIR DE EST. PARLAM</t>
  </si>
  <si>
    <t xml:space="preserve">        21112-C219  DIRECCION DE MANTENIIENTO</t>
  </si>
  <si>
    <t xml:space="preserve">        21112-C218  DIR DE PROCESO LEGISLATIVO</t>
  </si>
  <si>
    <t xml:space="preserve">        21112-C217  SEGUIMIENTO Y ANALIS</t>
  </si>
  <si>
    <t xml:space="preserve">        21112-C216  UNIDAD DE EVENTOS Y PROTOCOLO</t>
  </si>
  <si>
    <t xml:space="preserve">        21112-C215  DIRECCION DE ASUNTOS JURIDICOS</t>
  </si>
  <si>
    <t xml:space="preserve">        21112-C214  COORD.SERV.GRALES</t>
  </si>
  <si>
    <t xml:space="preserve">        21112-C213  DCBAyA</t>
  </si>
  <si>
    <t xml:space="preserve">        21112-C211  DTI</t>
  </si>
  <si>
    <t xml:space="preserve">        21112-C210  DIR. DE CONTABILIDAD</t>
  </si>
  <si>
    <t xml:space="preserve">        21112-C209  DDI</t>
  </si>
  <si>
    <t xml:space="preserve">        21112-C208  DIR. GRAL. DE ADMÓN.</t>
  </si>
  <si>
    <t xml:space="preserve">        21112-C207  UNIDAD DE GESTION SOCIAL</t>
  </si>
  <si>
    <t xml:space="preserve">        21112-C206  IIL</t>
  </si>
  <si>
    <t xml:space="preserve">        21112-C205  UAIP</t>
  </si>
  <si>
    <t xml:space="preserve">        21112-C204  UFP</t>
  </si>
  <si>
    <t xml:space="preserve">        21112-C203  UDD</t>
  </si>
  <si>
    <t xml:space="preserve">        21112-C202  DGAP</t>
  </si>
  <si>
    <t xml:space="preserve">        21112-C201  DESPACHO DE SECRETARIA GENERAL</t>
  </si>
  <si>
    <t xml:space="preserve">        21112-C113  Partido del Trabajo</t>
  </si>
  <si>
    <t xml:space="preserve">        21112-C112  DIPUTADO</t>
  </si>
  <si>
    <t xml:space="preserve">        21112-C111  MOVIMIENTO CIUDADANO</t>
  </si>
  <si>
    <t xml:space="preserve">        21112-C110  MORENA</t>
  </si>
  <si>
    <t xml:space="preserve">        21112-C108  MESA DIRECTIVA</t>
  </si>
  <si>
    <t xml:space="preserve">        21112-C107  PARTIDO NUEVA ALIANZA</t>
  </si>
  <si>
    <t xml:space="preserve">        21112-C105  PVEM</t>
  </si>
  <si>
    <t xml:space="preserve">        21112-C104  PRD</t>
  </si>
  <si>
    <t xml:space="preserve">        21112-C103  PRI</t>
  </si>
  <si>
    <t xml:space="preserve">        21112-C102  PARTIDO ACCION NACIONAL</t>
  </si>
  <si>
    <t xml:space="preserve">        21112-C101  JGYCP</t>
  </si>
  <si>
    <t>I. Gasto No Etiquetado (I=A+B+C+D+E+F+G+H)</t>
  </si>
  <si>
    <t>Pagado</t>
  </si>
  <si>
    <t>Devengado</t>
  </si>
  <si>
    <t>Modificado</t>
  </si>
  <si>
    <t>Ampliaciones/ (Reducciones)</t>
  </si>
  <si>
    <t>Aprobado (d)</t>
  </si>
  <si>
    <t>Subejercicio (e)</t>
  </si>
  <si>
    <t>Egresos</t>
  </si>
  <si>
    <t>Concepto (c)</t>
  </si>
  <si>
    <t>(PESOS)</t>
  </si>
  <si>
    <t>Clasificación Administrativa</t>
  </si>
  <si>
    <t>Estado Analítico del Ejercicio del Presupuesto de Egresos Detallado - LDF</t>
  </si>
  <si>
    <t>Formato 6 b) Estado Analítico del Ejercicio del Presupuesto de Egresos Detallado - LDF 
                        (Clasificación Administrativa)</t>
  </si>
  <si>
    <t>Poder Legislativo del Estado de Guanajuato, Gobierno del Estado de Guanajuato (a)</t>
  </si>
  <si>
    <t>Del 1 de enero al 31 de diciembre de 2019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</si>
</sst>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43" fontId="0" fillId="0" borderId="0" xfId="1" applyFont="1"/>
    <xf numFmtId="43" fontId="0" fillId="0" borderId="1" xfId="1" applyFont="1" applyBorder="1" applyAlignment="1">
      <alignment vertical="center"/>
    </xf>
    <xf numFmtId="0" fontId="0" fillId="0" borderId="1" xfId="0" applyBorder="1" applyAlignment="1">
      <alignment vertical="center"/>
    </xf>
    <xf numFmtId="43" fontId="2" fillId="0" borderId="2" xfId="1" applyFont="1" applyBorder="1" applyAlignment="1" applyProtection="1">
      <alignment vertical="center"/>
      <protection locked="0"/>
    </xf>
    <xf numFmtId="0" fontId="2" fillId="0" borderId="2" xfId="0" applyFont="1" applyBorder="1" applyAlignment="1">
      <alignment horizontal="left" vertical="center" indent="3"/>
    </xf>
    <xf numFmtId="43" fontId="0" fillId="0" borderId="2" xfId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0" xfId="0" applyProtection="1">
      <protection locked="0"/>
    </xf>
    <xf numFmtId="43" fontId="0" fillId="0" borderId="2" xfId="1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horizontal="left" vertical="center" indent="6"/>
      <protection locked="0"/>
    </xf>
    <xf numFmtId="43" fontId="2" fillId="0" borderId="3" xfId="1" applyFont="1" applyBorder="1" applyAlignment="1" applyProtection="1">
      <alignment vertical="center"/>
      <protection locked="0"/>
    </xf>
    <xf numFmtId="0" fontId="2" fillId="0" borderId="3" xfId="0" applyFont="1" applyBorder="1" applyAlignment="1">
      <alignment horizontal="left" vertical="center" indent="3"/>
    </xf>
    <xf numFmtId="43" fontId="2" fillId="2" borderId="4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/>
    </xf>
    <xf numFmtId="43" fontId="2" fillId="2" borderId="4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/>
    <xf numFmtId="0" fontId="6" fillId="0" borderId="0" xfId="0" applyFont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1</xdr:row>
      <xdr:rowOff>142875</xdr:rowOff>
    </xdr:from>
    <xdr:ext cx="1421606" cy="742950"/>
    <xdr:pic>
      <xdr:nvPicPr>
        <xdr:cNvPr id="2" name="Imagen 1">
          <a:extLst>
            <a:ext uri="{FF2B5EF4-FFF2-40B4-BE49-F238E27FC236}">
              <a16:creationId xmlns:a16="http://schemas.microsoft.com/office/drawing/2014/main" id="{FA9DF883-A394-4C7B-8E81-158EDED934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333375"/>
          <a:ext cx="1421606" cy="74295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.3_0361_IDF_F3_PLGT_19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_LDF"/>
      <sheetName val="Formato 2_LDF"/>
      <sheetName val="Formato 3_LDF"/>
      <sheetName val="Formato 5_LDF"/>
      <sheetName val="Formato 6c_LDF"/>
      <sheetName val="Formato 6d_LDF"/>
    </sheetNames>
    <sheetDataSet>
      <sheetData sheetId="0"/>
      <sheetData sheetId="1"/>
      <sheetData sheetId="2">
        <row r="8"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14"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A49B4-D392-4D01-A0F1-8100B1722A67}">
  <dimension ref="A1:G62"/>
  <sheetViews>
    <sheetView showGridLines="0" tabSelected="1" workbookViewId="0">
      <selection activeCell="B11" sqref="B11"/>
    </sheetView>
  </sheetViews>
  <sheetFormatPr baseColWidth="10" defaultColWidth="10.7109375" defaultRowHeight="15" zeroHeight="1" x14ac:dyDescent="0.25"/>
  <cols>
    <col min="1" max="1" width="68" customWidth="1"/>
    <col min="2" max="7" width="23.140625" style="1" customWidth="1"/>
  </cols>
  <sheetData>
    <row r="1" spans="1:7" ht="56.25" customHeight="1" x14ac:dyDescent="0.25">
      <c r="A1" s="21" t="s">
        <v>49</v>
      </c>
      <c r="B1" s="21"/>
      <c r="C1" s="21"/>
      <c r="D1" s="21"/>
      <c r="E1" s="21"/>
      <c r="F1" s="21"/>
      <c r="G1" s="21"/>
    </row>
    <row r="2" spans="1:7" s="20" customFormat="1" ht="18.75" x14ac:dyDescent="0.3">
      <c r="A2" s="22" t="s">
        <v>50</v>
      </c>
      <c r="B2" s="23"/>
      <c r="C2" s="23"/>
      <c r="D2" s="23"/>
      <c r="E2" s="23"/>
      <c r="F2" s="23"/>
      <c r="G2" s="24"/>
    </row>
    <row r="3" spans="1:7" s="20" customFormat="1" ht="18.75" x14ac:dyDescent="0.3">
      <c r="A3" s="25" t="s">
        <v>48</v>
      </c>
      <c r="B3" s="26"/>
      <c r="C3" s="26"/>
      <c r="D3" s="26"/>
      <c r="E3" s="26"/>
      <c r="F3" s="26"/>
      <c r="G3" s="27"/>
    </row>
    <row r="4" spans="1:7" s="20" customFormat="1" ht="18.75" x14ac:dyDescent="0.3">
      <c r="A4" s="25" t="s">
        <v>47</v>
      </c>
      <c r="B4" s="26"/>
      <c r="C4" s="26"/>
      <c r="D4" s="26"/>
      <c r="E4" s="26"/>
      <c r="F4" s="26"/>
      <c r="G4" s="27"/>
    </row>
    <row r="5" spans="1:7" s="20" customFormat="1" ht="18.75" x14ac:dyDescent="0.3">
      <c r="A5" s="25" t="s">
        <v>51</v>
      </c>
      <c r="B5" s="26"/>
      <c r="C5" s="26"/>
      <c r="D5" s="26"/>
      <c r="E5" s="26"/>
      <c r="F5" s="26"/>
      <c r="G5" s="27"/>
    </row>
    <row r="6" spans="1:7" x14ac:dyDescent="0.25">
      <c r="A6" s="28" t="s">
        <v>46</v>
      </c>
      <c r="B6" s="29"/>
      <c r="C6" s="29"/>
      <c r="D6" s="29"/>
      <c r="E6" s="29"/>
      <c r="F6" s="29"/>
      <c r="G6" s="30"/>
    </row>
    <row r="7" spans="1:7" x14ac:dyDescent="0.25">
      <c r="A7" s="19" t="s">
        <v>45</v>
      </c>
      <c r="B7" s="18" t="s">
        <v>44</v>
      </c>
      <c r="C7" s="18"/>
      <c r="D7" s="18"/>
      <c r="E7" s="18"/>
      <c r="F7" s="18"/>
      <c r="G7" s="17" t="s">
        <v>43</v>
      </c>
    </row>
    <row r="8" spans="1:7" ht="30" x14ac:dyDescent="0.25">
      <c r="A8" s="16"/>
      <c r="B8" s="14" t="s">
        <v>42</v>
      </c>
      <c r="C8" s="15" t="s">
        <v>41</v>
      </c>
      <c r="D8" s="14" t="s">
        <v>40</v>
      </c>
      <c r="E8" s="14" t="s">
        <v>39</v>
      </c>
      <c r="F8" s="14" t="s">
        <v>38</v>
      </c>
      <c r="G8" s="13"/>
    </row>
    <row r="9" spans="1:7" ht="27.75" customHeight="1" x14ac:dyDescent="0.25">
      <c r="A9" s="12" t="s">
        <v>37</v>
      </c>
      <c r="B9" s="11">
        <f>SUM(B10:GASTO_NE_FIN_01)</f>
        <v>708466080</v>
      </c>
      <c r="C9" s="11">
        <f>SUM(C10:GASTO_NE_FIN_02)</f>
        <v>59074316.219999991</v>
      </c>
      <c r="D9" s="11">
        <f>SUM(D10:GASTO_NE_FIN_03)</f>
        <v>767540396.22000015</v>
      </c>
      <c r="E9" s="11">
        <f>SUM(E10:GASTO_NE_FIN_04)</f>
        <v>746914413.13999999</v>
      </c>
      <c r="F9" s="11">
        <f>SUM(F10:GASTO_NE_FIN_05)</f>
        <v>743386799.23000002</v>
      </c>
      <c r="G9" s="11">
        <f>SUM(G10:GASTO_NE_FIN_06)</f>
        <v>20625983.079999998</v>
      </c>
    </row>
    <row r="10" spans="1:7" s="8" customFormat="1" ht="17.25" customHeight="1" x14ac:dyDescent="0.25">
      <c r="A10" s="10" t="s">
        <v>36</v>
      </c>
      <c r="B10" s="9">
        <v>10703690</v>
      </c>
      <c r="C10" s="9">
        <v>-2952923.74</v>
      </c>
      <c r="D10" s="9">
        <v>7750766.2599999998</v>
      </c>
      <c r="E10" s="9">
        <v>7750766.2599999998</v>
      </c>
      <c r="F10" s="9">
        <v>7750766.2599999998</v>
      </c>
      <c r="G10" s="9">
        <f>D10-E10</f>
        <v>0</v>
      </c>
    </row>
    <row r="11" spans="1:7" s="8" customFormat="1" ht="17.25" customHeight="1" x14ac:dyDescent="0.25">
      <c r="A11" s="10" t="s">
        <v>35</v>
      </c>
      <c r="B11" s="9">
        <v>116427335</v>
      </c>
      <c r="C11" s="9">
        <v>5797007.0899999999</v>
      </c>
      <c r="D11" s="9">
        <v>122224342.09</v>
      </c>
      <c r="E11" s="9">
        <v>122034290.95</v>
      </c>
      <c r="F11" s="9">
        <v>121884290.95</v>
      </c>
      <c r="G11" s="9">
        <f>D11-E11</f>
        <v>190051.1400000006</v>
      </c>
    </row>
    <row r="12" spans="1:7" s="8" customFormat="1" ht="17.25" customHeight="1" x14ac:dyDescent="0.25">
      <c r="A12" s="10" t="s">
        <v>34</v>
      </c>
      <c r="B12" s="9">
        <v>24082229</v>
      </c>
      <c r="C12" s="9">
        <v>1706020.29</v>
      </c>
      <c r="D12" s="9">
        <v>25788249.289999999</v>
      </c>
      <c r="E12" s="9">
        <v>25788249.289999999</v>
      </c>
      <c r="F12" s="9">
        <v>25788249.289999999</v>
      </c>
      <c r="G12" s="9">
        <f>D12-E12</f>
        <v>0</v>
      </c>
    </row>
    <row r="13" spans="1:7" s="8" customFormat="1" ht="17.25" customHeight="1" x14ac:dyDescent="0.25">
      <c r="A13" s="10" t="s">
        <v>33</v>
      </c>
      <c r="B13" s="9">
        <v>18867749</v>
      </c>
      <c r="C13" s="9">
        <v>-2867620.08</v>
      </c>
      <c r="D13" s="9">
        <v>16000128.92</v>
      </c>
      <c r="E13" s="9">
        <v>16000128.92</v>
      </c>
      <c r="F13" s="9">
        <v>16000128.92</v>
      </c>
      <c r="G13" s="9">
        <f>D13-E13</f>
        <v>0</v>
      </c>
    </row>
    <row r="14" spans="1:7" s="8" customFormat="1" ht="17.25" customHeight="1" x14ac:dyDescent="0.25">
      <c r="A14" s="10" t="s">
        <v>32</v>
      </c>
      <c r="B14" s="9">
        <v>12145075</v>
      </c>
      <c r="C14" s="9">
        <v>651603.43000000005</v>
      </c>
      <c r="D14" s="9">
        <v>12796678.43</v>
      </c>
      <c r="E14" s="9">
        <v>12796678.43</v>
      </c>
      <c r="F14" s="9">
        <v>12796678.43</v>
      </c>
      <c r="G14" s="9">
        <f>D14-E14</f>
        <v>0</v>
      </c>
    </row>
    <row r="15" spans="1:7" s="8" customFormat="1" ht="17.25" customHeight="1" x14ac:dyDescent="0.25">
      <c r="A15" s="10" t="s">
        <v>31</v>
      </c>
      <c r="B15" s="9">
        <v>6451010</v>
      </c>
      <c r="C15" s="9">
        <v>31727.49</v>
      </c>
      <c r="D15" s="9">
        <v>6482737.4900000002</v>
      </c>
      <c r="E15" s="9">
        <v>6482737.4900000002</v>
      </c>
      <c r="F15" s="9">
        <v>6482737.4900000002</v>
      </c>
      <c r="G15" s="9">
        <f>D15-E15</f>
        <v>0</v>
      </c>
    </row>
    <row r="16" spans="1:7" s="8" customFormat="1" ht="17.25" customHeight="1" x14ac:dyDescent="0.25">
      <c r="A16" s="10" t="s">
        <v>30</v>
      </c>
      <c r="B16" s="9">
        <v>821373</v>
      </c>
      <c r="C16" s="9">
        <v>-19875.080000000002</v>
      </c>
      <c r="D16" s="9">
        <v>801497.92</v>
      </c>
      <c r="E16" s="9">
        <v>801497.92</v>
      </c>
      <c r="F16" s="9">
        <v>801497.92</v>
      </c>
      <c r="G16" s="9">
        <f>D16-E16</f>
        <v>0</v>
      </c>
    </row>
    <row r="17" spans="1:7" s="8" customFormat="1" ht="17.25" customHeight="1" x14ac:dyDescent="0.25">
      <c r="A17" s="10" t="s">
        <v>29</v>
      </c>
      <c r="B17" s="9">
        <v>32379103</v>
      </c>
      <c r="C17" s="9">
        <v>-1027158.53</v>
      </c>
      <c r="D17" s="9">
        <v>31351944.469999999</v>
      </c>
      <c r="E17" s="9">
        <v>31351944.469999999</v>
      </c>
      <c r="F17" s="9">
        <v>31294063.469999999</v>
      </c>
      <c r="G17" s="9">
        <f>D17-E17</f>
        <v>0</v>
      </c>
    </row>
    <row r="18" spans="1:7" s="8" customFormat="1" ht="17.25" customHeight="1" x14ac:dyDescent="0.25">
      <c r="A18" s="10" t="s">
        <v>28</v>
      </c>
      <c r="B18" s="9">
        <v>6306219</v>
      </c>
      <c r="C18" s="9">
        <v>-297174.89</v>
      </c>
      <c r="D18" s="9">
        <v>6009044.1100000003</v>
      </c>
      <c r="E18" s="9">
        <v>6009044.1100000003</v>
      </c>
      <c r="F18" s="9">
        <v>6009044.1100000003</v>
      </c>
      <c r="G18" s="9">
        <f>D18-E18</f>
        <v>0</v>
      </c>
    </row>
    <row r="19" spans="1:7" s="8" customFormat="1" ht="17.25" customHeight="1" x14ac:dyDescent="0.25">
      <c r="A19" s="10" t="s">
        <v>27</v>
      </c>
      <c r="B19" s="9">
        <v>0</v>
      </c>
      <c r="C19" s="9">
        <v>3069866.27</v>
      </c>
      <c r="D19" s="9">
        <v>3069866.27</v>
      </c>
      <c r="E19" s="9">
        <v>3069866.27</v>
      </c>
      <c r="F19" s="9">
        <v>3069866.27</v>
      </c>
      <c r="G19" s="9">
        <f>D19-E19</f>
        <v>0</v>
      </c>
    </row>
    <row r="20" spans="1:7" s="8" customFormat="1" ht="17.25" customHeight="1" x14ac:dyDescent="0.25">
      <c r="A20" s="10" t="s">
        <v>26</v>
      </c>
      <c r="B20" s="9">
        <v>5885020</v>
      </c>
      <c r="C20" s="9">
        <v>245109.61</v>
      </c>
      <c r="D20" s="9">
        <v>6130129.6100000003</v>
      </c>
      <c r="E20" s="9">
        <v>6130129.6100000003</v>
      </c>
      <c r="F20" s="9">
        <v>6130129.6100000003</v>
      </c>
      <c r="G20" s="9">
        <f>D20-E20</f>
        <v>0</v>
      </c>
    </row>
    <row r="21" spans="1:7" s="8" customFormat="1" ht="17.25" customHeight="1" x14ac:dyDescent="0.25">
      <c r="A21" s="10" t="s">
        <v>25</v>
      </c>
      <c r="B21" s="9">
        <v>6750940</v>
      </c>
      <c r="C21" s="9">
        <v>2386094.8199999998</v>
      </c>
      <c r="D21" s="9">
        <v>9137034.8200000003</v>
      </c>
      <c r="E21" s="9">
        <v>9137034.8200000003</v>
      </c>
      <c r="F21" s="9">
        <v>9137034.8200000003</v>
      </c>
      <c r="G21" s="9">
        <f>D21-E21</f>
        <v>0</v>
      </c>
    </row>
    <row r="22" spans="1:7" s="8" customFormat="1" ht="17.25" customHeight="1" x14ac:dyDescent="0.25">
      <c r="A22" s="10" t="s">
        <v>24</v>
      </c>
      <c r="B22" s="9">
        <v>14962089</v>
      </c>
      <c r="C22" s="9">
        <v>-271598.8</v>
      </c>
      <c r="D22" s="9">
        <v>14690490.199999999</v>
      </c>
      <c r="E22" s="9">
        <v>14690490.199999999</v>
      </c>
      <c r="F22" s="9">
        <v>14690490.199999999</v>
      </c>
      <c r="G22" s="9">
        <f>D22-E22</f>
        <v>0</v>
      </c>
    </row>
    <row r="23" spans="1:7" s="8" customFormat="1" ht="17.25" customHeight="1" x14ac:dyDescent="0.25">
      <c r="A23" s="10" t="s">
        <v>23</v>
      </c>
      <c r="B23" s="9">
        <v>5999843</v>
      </c>
      <c r="C23" s="9">
        <v>-856022.37</v>
      </c>
      <c r="D23" s="9">
        <v>5143820.63</v>
      </c>
      <c r="E23" s="9">
        <v>5143820.63</v>
      </c>
      <c r="F23" s="9">
        <v>5123499.75</v>
      </c>
      <c r="G23" s="9">
        <f>D23-E23</f>
        <v>0</v>
      </c>
    </row>
    <row r="24" spans="1:7" s="8" customFormat="1" ht="17.25" customHeight="1" x14ac:dyDescent="0.25">
      <c r="A24" s="10" t="s">
        <v>22</v>
      </c>
      <c r="B24" s="9">
        <v>6546837</v>
      </c>
      <c r="C24" s="9">
        <v>-706687.15</v>
      </c>
      <c r="D24" s="9">
        <v>5840149.8499999996</v>
      </c>
      <c r="E24" s="9">
        <v>5840149.8499999996</v>
      </c>
      <c r="F24" s="9">
        <v>5840149.8499999996</v>
      </c>
      <c r="G24" s="9">
        <f>D24-E24</f>
        <v>0</v>
      </c>
    </row>
    <row r="25" spans="1:7" s="8" customFormat="1" ht="17.25" customHeight="1" x14ac:dyDescent="0.25">
      <c r="A25" s="10" t="s">
        <v>21</v>
      </c>
      <c r="B25" s="9">
        <v>2277427</v>
      </c>
      <c r="C25" s="9">
        <v>-571738.13</v>
      </c>
      <c r="D25" s="9">
        <v>1705688.87</v>
      </c>
      <c r="E25" s="9">
        <v>1705688.87</v>
      </c>
      <c r="F25" s="9">
        <v>1705688.87</v>
      </c>
      <c r="G25" s="9">
        <f>D25-E25</f>
        <v>0</v>
      </c>
    </row>
    <row r="26" spans="1:7" s="8" customFormat="1" ht="17.25" customHeight="1" x14ac:dyDescent="0.25">
      <c r="A26" s="10" t="s">
        <v>20</v>
      </c>
      <c r="B26" s="9">
        <v>6730506</v>
      </c>
      <c r="C26" s="9">
        <v>481873.98</v>
      </c>
      <c r="D26" s="9">
        <v>7212379.9800000004</v>
      </c>
      <c r="E26" s="9">
        <v>7212379.9800000004</v>
      </c>
      <c r="F26" s="9">
        <v>7210813.9800000004</v>
      </c>
      <c r="G26" s="9">
        <f>D26-E26</f>
        <v>0</v>
      </c>
    </row>
    <row r="27" spans="1:7" s="8" customFormat="1" ht="17.25" customHeight="1" x14ac:dyDescent="0.25">
      <c r="A27" s="10" t="s">
        <v>19</v>
      </c>
      <c r="B27" s="9">
        <v>4634354</v>
      </c>
      <c r="C27" s="9">
        <v>150582.87</v>
      </c>
      <c r="D27" s="9">
        <v>4784936.87</v>
      </c>
      <c r="E27" s="9">
        <v>4784936.87</v>
      </c>
      <c r="F27" s="9">
        <v>4779896.67</v>
      </c>
      <c r="G27" s="9">
        <f>D27-E27</f>
        <v>0</v>
      </c>
    </row>
    <row r="28" spans="1:7" s="8" customFormat="1" ht="17.25" customHeight="1" x14ac:dyDescent="0.25">
      <c r="A28" s="10" t="s">
        <v>18</v>
      </c>
      <c r="B28" s="9">
        <v>69211806</v>
      </c>
      <c r="C28" s="9">
        <v>56365639.689999998</v>
      </c>
      <c r="D28" s="9">
        <v>125577445.69</v>
      </c>
      <c r="E28" s="9">
        <v>125461063.2</v>
      </c>
      <c r="F28" s="9">
        <v>124669710.09</v>
      </c>
      <c r="G28" s="9">
        <f>D28-E28</f>
        <v>116382.48999999464</v>
      </c>
    </row>
    <row r="29" spans="1:7" s="8" customFormat="1" ht="17.25" customHeight="1" x14ac:dyDescent="0.25">
      <c r="A29" s="10" t="s">
        <v>17</v>
      </c>
      <c r="B29" s="9">
        <v>9845103</v>
      </c>
      <c r="C29" s="9">
        <v>-997897.34</v>
      </c>
      <c r="D29" s="9">
        <v>8847205.6600000001</v>
      </c>
      <c r="E29" s="9">
        <v>7496849.7400000002</v>
      </c>
      <c r="F29" s="9">
        <v>7491977.7400000002</v>
      </c>
      <c r="G29" s="9">
        <f>D29-E29</f>
        <v>1350355.92</v>
      </c>
    </row>
    <row r="30" spans="1:7" s="8" customFormat="1" ht="17.25" customHeight="1" x14ac:dyDescent="0.25">
      <c r="A30" s="10" t="s">
        <v>16</v>
      </c>
      <c r="B30" s="9">
        <v>7311774</v>
      </c>
      <c r="C30" s="9">
        <v>392170.37</v>
      </c>
      <c r="D30" s="9">
        <v>7703944.3700000001</v>
      </c>
      <c r="E30" s="9">
        <v>7703944.3700000001</v>
      </c>
      <c r="F30" s="9">
        <v>7703944.3700000001</v>
      </c>
      <c r="G30" s="9">
        <f>D30-E30</f>
        <v>0</v>
      </c>
    </row>
    <row r="31" spans="1:7" s="8" customFormat="1" ht="17.25" customHeight="1" x14ac:dyDescent="0.25">
      <c r="A31" s="10" t="s">
        <v>15</v>
      </c>
      <c r="B31" s="9">
        <v>21069603</v>
      </c>
      <c r="C31" s="9">
        <v>-5514694.5999999996</v>
      </c>
      <c r="D31" s="9">
        <v>15554908.4</v>
      </c>
      <c r="E31" s="9">
        <v>15481968.4</v>
      </c>
      <c r="F31" s="9">
        <v>15382465.58</v>
      </c>
      <c r="G31" s="9">
        <f>D31-E31</f>
        <v>72940</v>
      </c>
    </row>
    <row r="32" spans="1:7" s="8" customFormat="1" ht="17.25" customHeight="1" x14ac:dyDescent="0.25">
      <c r="A32" s="10" t="s">
        <v>14</v>
      </c>
      <c r="B32" s="9">
        <v>23409045</v>
      </c>
      <c r="C32" s="9">
        <v>-10591652.810000001</v>
      </c>
      <c r="D32" s="9">
        <v>12817392.189999999</v>
      </c>
      <c r="E32" s="9">
        <v>12817392.189999999</v>
      </c>
      <c r="F32" s="9">
        <v>12806879.109999999</v>
      </c>
      <c r="G32" s="9">
        <f>D32-E32</f>
        <v>0</v>
      </c>
    </row>
    <row r="33" spans="1:7" s="8" customFormat="1" ht="17.25" customHeight="1" x14ac:dyDescent="0.25">
      <c r="A33" s="10" t="s">
        <v>13</v>
      </c>
      <c r="B33" s="9">
        <v>24176586</v>
      </c>
      <c r="C33" s="9">
        <v>5731406.9100000001</v>
      </c>
      <c r="D33" s="9">
        <v>29907992.91</v>
      </c>
      <c r="E33" s="9">
        <v>21343230.059999999</v>
      </c>
      <c r="F33" s="9">
        <v>20747365.280000001</v>
      </c>
      <c r="G33" s="9">
        <f>D33-E33</f>
        <v>8564762.8500000015</v>
      </c>
    </row>
    <row r="34" spans="1:7" s="8" customFormat="1" ht="17.25" customHeight="1" x14ac:dyDescent="0.25">
      <c r="A34" s="10" t="s">
        <v>12</v>
      </c>
      <c r="B34" s="9">
        <v>3083622</v>
      </c>
      <c r="C34" s="9">
        <v>119997.8</v>
      </c>
      <c r="D34" s="9">
        <v>3203619.8</v>
      </c>
      <c r="E34" s="9">
        <v>3203619.8</v>
      </c>
      <c r="F34" s="9">
        <v>3203619.8</v>
      </c>
      <c r="G34" s="9">
        <f>D34-E34</f>
        <v>0</v>
      </c>
    </row>
    <row r="35" spans="1:7" s="8" customFormat="1" ht="17.25" customHeight="1" x14ac:dyDescent="0.25">
      <c r="A35" s="10" t="s">
        <v>11</v>
      </c>
      <c r="B35" s="9">
        <v>9100705</v>
      </c>
      <c r="C35" s="9">
        <v>-198428.52</v>
      </c>
      <c r="D35" s="9">
        <v>8902276.4800000004</v>
      </c>
      <c r="E35" s="9">
        <v>8500560.2400000002</v>
      </c>
      <c r="F35" s="9">
        <v>7978057.2800000003</v>
      </c>
      <c r="G35" s="9">
        <f>D35-E35</f>
        <v>401716.24000000022</v>
      </c>
    </row>
    <row r="36" spans="1:7" s="8" customFormat="1" ht="17.25" customHeight="1" x14ac:dyDescent="0.25">
      <c r="A36" s="10" t="s">
        <v>10</v>
      </c>
      <c r="B36" s="9">
        <v>2836487</v>
      </c>
      <c r="C36" s="9">
        <v>-150228.9</v>
      </c>
      <c r="D36" s="9">
        <v>2686258.1</v>
      </c>
      <c r="E36" s="9">
        <v>2686258.1</v>
      </c>
      <c r="F36" s="9">
        <v>2686258.1</v>
      </c>
      <c r="G36" s="9">
        <f>D36-E36</f>
        <v>0</v>
      </c>
    </row>
    <row r="37" spans="1:7" s="8" customFormat="1" ht="17.25" customHeight="1" x14ac:dyDescent="0.25">
      <c r="A37" s="10" t="s">
        <v>9</v>
      </c>
      <c r="B37" s="9">
        <v>2198780</v>
      </c>
      <c r="C37" s="9">
        <v>846401.81</v>
      </c>
      <c r="D37" s="9">
        <v>3045181.81</v>
      </c>
      <c r="E37" s="9">
        <v>3045181.81</v>
      </c>
      <c r="F37" s="9">
        <v>3033639.81</v>
      </c>
      <c r="G37" s="9">
        <f>D37-E37</f>
        <v>0</v>
      </c>
    </row>
    <row r="38" spans="1:7" s="8" customFormat="1" ht="17.25" customHeight="1" x14ac:dyDescent="0.25">
      <c r="A38" s="10" t="s">
        <v>8</v>
      </c>
      <c r="B38" s="9">
        <v>20626249</v>
      </c>
      <c r="C38" s="9">
        <v>-4688101.91</v>
      </c>
      <c r="D38" s="9">
        <v>15938147.09</v>
      </c>
      <c r="E38" s="9">
        <v>15742805.810000001</v>
      </c>
      <c r="F38" s="9">
        <v>15644793.35</v>
      </c>
      <c r="G38" s="9">
        <f>D38-E38</f>
        <v>195341.27999999933</v>
      </c>
    </row>
    <row r="39" spans="1:7" s="8" customFormat="1" ht="17.25" customHeight="1" x14ac:dyDescent="0.25">
      <c r="A39" s="10" t="s">
        <v>7</v>
      </c>
      <c r="B39" s="9">
        <v>6296597</v>
      </c>
      <c r="C39" s="9">
        <v>-2695221.25</v>
      </c>
      <c r="D39" s="9">
        <v>3601375.75</v>
      </c>
      <c r="E39" s="9">
        <v>3601375.75</v>
      </c>
      <c r="F39" s="9">
        <v>3369375.75</v>
      </c>
      <c r="G39" s="9">
        <f>D39-E39</f>
        <v>0</v>
      </c>
    </row>
    <row r="40" spans="1:7" s="8" customFormat="1" ht="17.25" customHeight="1" x14ac:dyDescent="0.25">
      <c r="A40" s="10" t="s">
        <v>6</v>
      </c>
      <c r="B40" s="9">
        <v>6377993</v>
      </c>
      <c r="C40" s="9">
        <v>-54859.12</v>
      </c>
      <c r="D40" s="9">
        <v>6323133.8799999999</v>
      </c>
      <c r="E40" s="9">
        <v>6323133.8799999999</v>
      </c>
      <c r="F40" s="9">
        <v>6323133.8799999999</v>
      </c>
      <c r="G40" s="9">
        <f>D40-E40</f>
        <v>0</v>
      </c>
    </row>
    <row r="41" spans="1:7" s="8" customFormat="1" ht="17.25" customHeight="1" x14ac:dyDescent="0.25">
      <c r="A41" s="10" t="s">
        <v>5</v>
      </c>
      <c r="B41" s="9">
        <v>24719556</v>
      </c>
      <c r="C41" s="9">
        <v>3456127.13</v>
      </c>
      <c r="D41" s="9">
        <v>28175683.129999999</v>
      </c>
      <c r="E41" s="9">
        <v>27600558.280000001</v>
      </c>
      <c r="F41" s="9">
        <v>27182350.280000001</v>
      </c>
      <c r="G41" s="9">
        <f>D41-E41</f>
        <v>575124.84999999776</v>
      </c>
    </row>
    <row r="42" spans="1:7" s="8" customFormat="1" ht="17.25" customHeight="1" x14ac:dyDescent="0.25">
      <c r="A42" s="10" t="s">
        <v>2</v>
      </c>
      <c r="B42" s="9">
        <v>154256237</v>
      </c>
      <c r="C42" s="9">
        <f>9840793.73-C46</f>
        <v>9097633.7300000004</v>
      </c>
      <c r="D42" s="9">
        <f>164097030.73-D46</f>
        <v>163353870.72999999</v>
      </c>
      <c r="E42" s="9">
        <f>160305581.57-E46</f>
        <v>159563568.54999998</v>
      </c>
      <c r="F42" s="9">
        <f>160148380.42-F46</f>
        <v>159406367.39999998</v>
      </c>
      <c r="G42" s="9">
        <f>D42-E42</f>
        <v>3790302.1800000072</v>
      </c>
    </row>
    <row r="43" spans="1:7" s="8" customFormat="1" ht="17.25" customHeight="1" x14ac:dyDescent="0.25">
      <c r="A43" s="10" t="s">
        <v>4</v>
      </c>
      <c r="B43" s="9">
        <v>41975138</v>
      </c>
      <c r="C43" s="9">
        <v>3006936.15</v>
      </c>
      <c r="D43" s="9">
        <v>44982074.149999999</v>
      </c>
      <c r="E43" s="9">
        <v>39613068.020000003</v>
      </c>
      <c r="F43" s="9">
        <v>39261834.549999997</v>
      </c>
      <c r="G43" s="9">
        <f>D43-E43</f>
        <v>5369006.1299999952</v>
      </c>
    </row>
    <row r="44" spans="1:7" x14ac:dyDescent="0.25">
      <c r="A44" s="7" t="s">
        <v>1</v>
      </c>
      <c r="B44" s="6"/>
      <c r="C44" s="6"/>
      <c r="D44" s="6"/>
      <c r="E44" s="6"/>
      <c r="F44" s="6"/>
      <c r="G44" s="6"/>
    </row>
    <row r="45" spans="1:7" s="8" customFormat="1" x14ac:dyDescent="0.25">
      <c r="A45" s="5" t="s">
        <v>3</v>
      </c>
      <c r="B45" s="4">
        <f>SUM(B46:GASTO_E_FIN_01)</f>
        <v>0</v>
      </c>
      <c r="C45" s="4">
        <f>SUM(C46:GASTO_E_FIN_02)</f>
        <v>743160</v>
      </c>
      <c r="D45" s="4">
        <f>SUM(D46:GASTO_E_FIN_03)</f>
        <v>743160</v>
      </c>
      <c r="E45" s="4">
        <f>SUM(E46:GASTO_E_FIN_04)</f>
        <v>742013.02</v>
      </c>
      <c r="F45" s="4">
        <f>SUM(F46:GASTO_E_FIN_05)</f>
        <v>742013.02</v>
      </c>
      <c r="G45" s="4">
        <f>SUM(G46:GASTO_E_FIN_06)</f>
        <v>1146.9799999999814</v>
      </c>
    </row>
    <row r="46" spans="1:7" s="8" customFormat="1" x14ac:dyDescent="0.25">
      <c r="A46" s="10" t="s">
        <v>2</v>
      </c>
      <c r="B46" s="9">
        <v>0</v>
      </c>
      <c r="C46" s="9">
        <v>743160</v>
      </c>
      <c r="D46" s="9">
        <v>743160</v>
      </c>
      <c r="E46" s="9">
        <v>742013.02</v>
      </c>
      <c r="F46" s="9">
        <v>742013.02</v>
      </c>
      <c r="G46" s="9">
        <f>D46-E46</f>
        <v>1146.9799999999814</v>
      </c>
    </row>
    <row r="47" spans="1:7" x14ac:dyDescent="0.25">
      <c r="A47" s="7" t="s">
        <v>1</v>
      </c>
      <c r="B47" s="6"/>
      <c r="C47" s="6"/>
      <c r="D47" s="6"/>
      <c r="E47" s="6"/>
      <c r="F47" s="6"/>
      <c r="G47" s="6"/>
    </row>
    <row r="48" spans="1:7" x14ac:dyDescent="0.25">
      <c r="A48" s="5" t="s">
        <v>0</v>
      </c>
      <c r="B48" s="4">
        <f>GASTO_NE_T1+GASTO_E_T1</f>
        <v>708466080</v>
      </c>
      <c r="C48" s="4">
        <f>GASTO_NE_T2+GASTO_E_T2</f>
        <v>59817476.219999991</v>
      </c>
      <c r="D48" s="4">
        <f>GASTO_NE_T3+GASTO_E_T3</f>
        <v>768283556.22000015</v>
      </c>
      <c r="E48" s="4">
        <f>GASTO_NE_T4+GASTO_E_T4</f>
        <v>747656426.15999997</v>
      </c>
      <c r="F48" s="4">
        <f>GASTO_NE_T5+GASTO_E_T5</f>
        <v>744128812.25</v>
      </c>
      <c r="G48" s="4">
        <f>GASTO_NE_T6+GASTO_E_T6</f>
        <v>20627130.059999999</v>
      </c>
    </row>
    <row r="49" spans="1:7" x14ac:dyDescent="0.25">
      <c r="A49" s="3"/>
      <c r="B49" s="2"/>
      <c r="C49" s="2"/>
      <c r="D49" s="2"/>
      <c r="E49" s="2"/>
      <c r="F49" s="2"/>
      <c r="G49" s="2"/>
    </row>
    <row r="50" spans="1:7" hidden="1" x14ac:dyDescent="0.25"/>
    <row r="51" spans="1:7" x14ac:dyDescent="0.25"/>
    <row r="52" spans="1:7" x14ac:dyDescent="0.25"/>
    <row r="53" spans="1:7" hidden="1" x14ac:dyDescent="0.25"/>
    <row r="54" spans="1:7" hidden="1" x14ac:dyDescent="0.25"/>
    <row r="55" spans="1:7" hidden="1" x14ac:dyDescent="0.25"/>
    <row r="56" spans="1:7" x14ac:dyDescent="0.25"/>
    <row r="57" spans="1:7" x14ac:dyDescent="0.25"/>
    <row r="58" spans="1:7" x14ac:dyDescent="0.25"/>
    <row r="59" spans="1:7" x14ac:dyDescent="0.25"/>
    <row r="60" spans="1:7" x14ac:dyDescent="0.25"/>
    <row r="61" spans="1:7" x14ac:dyDescent="0.25"/>
    <row r="62" spans="1:7" x14ac:dyDescent="0.25"/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48" xr:uid="{B151A31D-6A48-4143-8820-130CCF81206E}">
      <formula1>-1.79769313486231E+100</formula1>
      <formula2>1.79769313486231E+100</formula2>
    </dataValidation>
  </dataValidations>
  <printOptions horizontalCentered="1"/>
  <pageMargins left="0" right="0" top="0.35433070866141736" bottom="0.35433070866141736" header="0.31496062992125984" footer="0.31496062992125984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26</vt:i4>
      </vt:variant>
    </vt:vector>
  </HeadingPairs>
  <TitlesOfParts>
    <vt:vector size="27" baseType="lpstr">
      <vt:lpstr>Formato 6b_LDF</vt:lpstr>
      <vt:lpstr>'Formato 6b_LDF'!Área_de_impresión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  <vt:lpstr>'Formato 6b_LDF'!Títulos_a_imprimir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María de Lourdes Zamarripa Aguirre</dc:creator>
  <cp:lastModifiedBy>Alejandra María de Lourdes Zamarripa Aguirre</cp:lastModifiedBy>
  <dcterms:created xsi:type="dcterms:W3CDTF">2020-01-30T04:10:28Z</dcterms:created>
  <dcterms:modified xsi:type="dcterms:W3CDTF">2020-01-30T04:12:00Z</dcterms:modified>
</cp:coreProperties>
</file>