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1_Primer Trimestre 2021\02_Armonización_1° Trim 2021\02_Armonización Presupuestal\"/>
    </mc:Choice>
  </mc:AlternateContent>
  <xr:revisionPtr revIDLastSave="0" documentId="13_ncr:1_{494BEF1A-EE8A-4943-81CF-C4E67F6531EB}" xr6:coauthVersionLast="46" xr6:coauthVersionMax="46" xr10:uidLastSave="{00000000-0000-0000-0000-000000000000}"/>
  <bookViews>
    <workbookView xWindow="-120" yWindow="-120" windowWidth="29040" windowHeight="15840" xr2:uid="{50E9EB8E-C4EC-4FF8-81B6-0F38988581B1}"/>
  </bookViews>
  <sheets>
    <sheet name="2.3_0321_EAI_CRI_PLGT_000_2101" sheetId="1" r:id="rId1"/>
  </sheets>
  <externalReferences>
    <externalReference r:id="rId2"/>
    <externalReference r:id="rId3"/>
  </externalReferences>
  <definedNames>
    <definedName name="_xlnm._FilterDatabase" localSheetId="0" hidden="1">'2.3_0321_EAI_CRI_PLGT_000_2101'!$A$3:$H$4</definedName>
    <definedName name="_xlnm.Print_Area" localSheetId="0">'2.3_0321_EAI_CRI_PLGT_000_2101'!$A$1:$H$73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E56" i="1"/>
  <c r="E55" i="1"/>
  <c r="E54" i="1"/>
  <c r="E53" i="1"/>
  <c r="E52" i="1"/>
  <c r="E51" i="1"/>
  <c r="E50" i="1"/>
  <c r="E49" i="1"/>
  <c r="E48" i="1"/>
  <c r="E47" i="1"/>
  <c r="H38" i="1"/>
  <c r="E38" i="1"/>
  <c r="E37" i="1" s="1"/>
  <c r="H35" i="1"/>
  <c r="E35" i="1"/>
  <c r="H34" i="1"/>
  <c r="E34" i="1"/>
  <c r="H33" i="1"/>
  <c r="E33" i="1"/>
  <c r="E31" i="1" s="1"/>
  <c r="H14" i="1"/>
  <c r="E14" i="1"/>
  <c r="H13" i="1"/>
  <c r="E13" i="1"/>
  <c r="H11" i="1"/>
  <c r="E11" i="1"/>
  <c r="H9" i="1"/>
  <c r="E9" i="1"/>
  <c r="G37" i="1"/>
  <c r="F37" i="1"/>
  <c r="D37" i="1"/>
  <c r="C37" i="1"/>
  <c r="G31" i="1"/>
  <c r="F31" i="1"/>
  <c r="D31" i="1"/>
  <c r="C31" i="1"/>
  <c r="G21" i="1"/>
  <c r="F21" i="1"/>
  <c r="E21" i="1"/>
  <c r="D21" i="1"/>
  <c r="C21" i="1"/>
  <c r="H31" i="1" l="1"/>
  <c r="H37" i="1"/>
  <c r="H21" i="1"/>
  <c r="E59" i="1"/>
  <c r="G59" i="1"/>
  <c r="F59" i="1"/>
  <c r="D59" i="1"/>
  <c r="C59" i="1"/>
  <c r="G40" i="1" l="1"/>
  <c r="G16" i="1"/>
  <c r="F16" i="1"/>
  <c r="E16" i="1"/>
  <c r="D16" i="1"/>
  <c r="C16" i="1"/>
  <c r="D40" i="1" l="1"/>
  <c r="F40" i="1"/>
  <c r="E40" i="1" l="1"/>
  <c r="C40" i="1"/>
</calcChain>
</file>

<file path=xl/sharedStrings.xml><?xml version="1.0" encoding="utf-8"?>
<sst xmlns="http://schemas.openxmlformats.org/spreadsheetml/2006/main" count="88" uniqueCount="49">
  <si>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</si>
  <si>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</si>
  <si>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</si>
  <si>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</si>
  <si>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</si>
  <si>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</si>
  <si>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</si>
  <si>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</si>
  <si>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</si>
  <si>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</si>
  <si>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</si>
  <si>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</si>
  <si>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</si>
  <si>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</si>
  <si>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</si>
  <si>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</si>
  <si>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</si>
  <si>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</si>
  <si>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</si>
  <si>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</si>
  <si>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</si>
  <si>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</si>
  <si>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</si>
  <si>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</si>
  <si>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</si>
  <si>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</si>
  <si>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</si>
  <si>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</si>
  <si>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</si>
  <si>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</si>
  <si>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</si>
  <si>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</si>
  <si>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</si>
  <si>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</si>
  <si>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</si>
  <si>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CRI</t>
  </si>
  <si>
    <t>Concepto</t>
  </si>
  <si>
    <t xml:space="preserve">    510101  INTERS./RENDIM. BANC</t>
  </si>
  <si>
    <t xml:space="preserve">    510102  INTERES BBVA BMER PR</t>
  </si>
  <si>
    <t xml:space="preserve">    510103  INT REND PASIV LABOR</t>
  </si>
  <si>
    <t xml:space="preserve">    780101  OTROS INGRESOS</t>
  </si>
  <si>
    <t xml:space="preserve">    914121  TRANSF. PARA SERVICIOS PERSONALES</t>
  </si>
  <si>
    <t xml:space="preserve">    914122  TRANSF. P/ADQ. MAT Y</t>
  </si>
  <si>
    <t xml:space="preserve">    914123  TRANSF. PARA SERVICIOS BASICOS</t>
  </si>
  <si>
    <t xml:space="preserve">    914124  TRANSF, ASIG, SUB Y</t>
  </si>
  <si>
    <t xml:space="preserve">    914125  TRANSF. P/MUEB E INM</t>
  </si>
  <si>
    <t>030011</t>
  </si>
  <si>
    <t xml:space="preserve">    030011  APLICACION DE RESERVAS COMPROMISOS</t>
  </si>
  <si>
    <t>Poder Legislativo del Estado de Guanajuato
Estado Analítico de Ingresos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</si>
</sst>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95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0" fontId="8" fillId="0" borderId="0" xfId="2" applyFont="1" applyAlignment="1">
      <alignment horizontal="left" vertical="top" wrapText="1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13" fillId="0" borderId="0" xfId="2" applyFont="1" applyAlignment="1">
      <alignment horizontal="left" vertical="top" wrapText="1"/>
    </xf>
    <xf numFmtId="0" fontId="5" fillId="0" borderId="13" xfId="2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left" vertical="center"/>
    </xf>
    <xf numFmtId="49" fontId="5" fillId="0" borderId="13" xfId="2" applyNumberFormat="1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>
      <alignment horizontal="center" vertical="top"/>
    </xf>
    <xf numFmtId="0" fontId="9" fillId="0" borderId="10" xfId="2" applyFont="1" applyFill="1" applyBorder="1" applyAlignment="1" applyProtection="1">
      <alignment horizontal="left" vertical="top" wrapText="1"/>
      <protection locked="0"/>
    </xf>
    <xf numFmtId="43" fontId="5" fillId="0" borderId="0" xfId="2" applyNumberFormat="1" applyFont="1" applyFill="1" applyBorder="1" applyAlignment="1" applyProtection="1">
      <alignment vertical="top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164" fontId="13" fillId="0" borderId="13" xfId="1" applyNumberFormat="1" applyFont="1" applyBorder="1" applyAlignment="1" applyProtection="1">
      <alignment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95250</xdr:rowOff>
    </xdr:from>
    <xdr:to>
      <xdr:col>7</xdr:col>
      <xdr:colOff>904874</xdr:colOff>
      <xdr:row>0</xdr:row>
      <xdr:rowOff>981076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8C8FB469-0438-4591-A2EB-0A5156684143}"/>
            </a:ext>
          </a:extLst>
        </xdr:cNvPr>
        <xdr:cNvGrpSpPr/>
      </xdr:nvGrpSpPr>
      <xdr:grpSpPr>
        <a:xfrm>
          <a:off x="504825" y="95250"/>
          <a:ext cx="10896599" cy="885826"/>
          <a:chOff x="176926" y="76238"/>
          <a:chExt cx="9738598" cy="54539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44DEA9B-22BE-418D-A5B4-2246E2ED58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81EFA874-49AA-4C87-BCBB-5F2D26BA2A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1"/>
  <sheetViews>
    <sheetView showGridLines="0" tabSelected="1" zoomScaleNormal="100" workbookViewId="0">
      <selection sqref="A1:H1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9" width="12.85546875" style="11" bestFit="1" customWidth="1"/>
    <col min="10" max="16384" width="11.42578125" style="11"/>
  </cols>
  <sheetData>
    <row r="1" spans="1:9" s="1" customFormat="1" ht="90.75" customHeight="1" x14ac:dyDescent="0.25">
      <c r="A1" s="85" t="s">
        <v>48</v>
      </c>
      <c r="B1" s="85"/>
      <c r="C1" s="85"/>
      <c r="D1" s="85"/>
      <c r="E1" s="85"/>
      <c r="F1" s="85"/>
      <c r="G1" s="85"/>
      <c r="H1" s="85"/>
    </row>
    <row r="2" spans="1:9" s="1" customFormat="1" ht="18.75" customHeight="1" x14ac:dyDescent="0.25">
      <c r="A2" s="86" t="s">
        <v>0</v>
      </c>
      <c r="B2" s="87"/>
      <c r="C2" s="70" t="s">
        <v>1</v>
      </c>
      <c r="D2" s="70"/>
      <c r="E2" s="70"/>
      <c r="F2" s="70"/>
      <c r="G2" s="70"/>
      <c r="H2" s="71" t="s">
        <v>2</v>
      </c>
    </row>
    <row r="3" spans="1:9" s="5" customFormat="1" ht="22.5" customHeight="1" x14ac:dyDescent="0.25">
      <c r="A3" s="88"/>
      <c r="B3" s="89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2"/>
    </row>
    <row r="4" spans="1:9" s="5" customFormat="1" ht="12" x14ac:dyDescent="0.25">
      <c r="A4" s="90"/>
      <c r="B4" s="91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9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9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9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9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9" ht="17.25" customHeight="1" x14ac:dyDescent="0.25">
      <c r="A9" s="8"/>
      <c r="B9" s="9" t="s">
        <v>18</v>
      </c>
      <c r="C9" s="12">
        <v>9662000</v>
      </c>
      <c r="D9" s="12">
        <v>0</v>
      </c>
      <c r="E9" s="12">
        <f>+C9+D9</f>
        <v>9662000</v>
      </c>
      <c r="F9" s="12">
        <v>944012.92</v>
      </c>
      <c r="G9" s="12">
        <v>777476.66</v>
      </c>
      <c r="H9" s="12">
        <f>+G9-C9</f>
        <v>-8884523.3399999999</v>
      </c>
    </row>
    <row r="10" spans="1:9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9" ht="24" x14ac:dyDescent="0.25">
      <c r="A11" s="13"/>
      <c r="B11" s="9" t="s">
        <v>20</v>
      </c>
      <c r="C11" s="12">
        <v>1800000</v>
      </c>
      <c r="D11" s="12">
        <v>0</v>
      </c>
      <c r="E11" s="12">
        <f>+C11+D11</f>
        <v>1800000</v>
      </c>
      <c r="F11" s="12">
        <v>284520.07</v>
      </c>
      <c r="G11" s="12">
        <v>285244.07</v>
      </c>
      <c r="H11" s="12">
        <f>+G11-C11</f>
        <v>-1514755.93</v>
      </c>
    </row>
    <row r="12" spans="1:9" ht="37.5" customHeight="1" x14ac:dyDescent="0.25">
      <c r="A12" s="8"/>
      <c r="B12" s="9" t="s">
        <v>30</v>
      </c>
      <c r="C12" s="12"/>
      <c r="D12" s="12"/>
      <c r="E12" s="12"/>
      <c r="F12" s="12"/>
      <c r="G12" s="12"/>
      <c r="H12" s="12"/>
    </row>
    <row r="13" spans="1:9" ht="30.75" customHeight="1" x14ac:dyDescent="0.25">
      <c r="A13" s="13">
        <v>61</v>
      </c>
      <c r="B13" s="9" t="s">
        <v>22</v>
      </c>
      <c r="C13" s="12">
        <v>647378230</v>
      </c>
      <c r="D13" s="12">
        <v>0</v>
      </c>
      <c r="E13" s="12">
        <f>+C13+D13</f>
        <v>647378230</v>
      </c>
      <c r="F13" s="12">
        <v>151269360.87</v>
      </c>
      <c r="G13" s="12">
        <v>151269360.87</v>
      </c>
      <c r="H13" s="12">
        <f>+G13-C13</f>
        <v>-496108869.13</v>
      </c>
    </row>
    <row r="14" spans="1:9" ht="17.25" customHeight="1" x14ac:dyDescent="0.25">
      <c r="A14" s="13">
        <v>62</v>
      </c>
      <c r="B14" s="9" t="s">
        <v>23</v>
      </c>
      <c r="C14" s="12">
        <v>0</v>
      </c>
      <c r="D14" s="12">
        <v>32477974.530000001</v>
      </c>
      <c r="E14" s="12">
        <f>+C14+D14</f>
        <v>32477974.530000001</v>
      </c>
      <c r="F14" s="12">
        <v>0</v>
      </c>
      <c r="G14" s="12">
        <v>0</v>
      </c>
      <c r="H14" s="12">
        <f>+G14-C14</f>
        <v>0</v>
      </c>
    </row>
    <row r="15" spans="1:9" ht="12" x14ac:dyDescent="0.25">
      <c r="A15" s="8"/>
      <c r="B15" s="14"/>
      <c r="C15" s="15"/>
      <c r="D15" s="15"/>
      <c r="E15" s="15"/>
      <c r="F15" s="15"/>
      <c r="G15" s="15"/>
      <c r="H15" s="15"/>
    </row>
    <row r="16" spans="1:9" s="19" customFormat="1" ht="15.75" customHeight="1" x14ac:dyDescent="0.25">
      <c r="A16" s="16"/>
      <c r="B16" s="17" t="s">
        <v>24</v>
      </c>
      <c r="C16" s="18">
        <f>SUM(C5:C15)</f>
        <v>658840230</v>
      </c>
      <c r="D16" s="18">
        <f t="shared" ref="D16:G16" si="0">SUM(D5:D15)</f>
        <v>32477974.530000001</v>
      </c>
      <c r="E16" s="18">
        <f t="shared" si="0"/>
        <v>691318204.52999997</v>
      </c>
      <c r="F16" s="18">
        <f t="shared" si="0"/>
        <v>152497893.86000001</v>
      </c>
      <c r="G16" s="18">
        <f t="shared" si="0"/>
        <v>152332081.59999999</v>
      </c>
      <c r="H16" s="92">
        <v>0</v>
      </c>
      <c r="I16" s="64"/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93"/>
    </row>
    <row r="18" spans="1:8" ht="12" x14ac:dyDescent="0.25">
      <c r="A18" s="79" t="s">
        <v>26</v>
      </c>
      <c r="B18" s="80"/>
      <c r="C18" s="70" t="s">
        <v>1</v>
      </c>
      <c r="D18" s="70"/>
      <c r="E18" s="70"/>
      <c r="F18" s="70"/>
      <c r="G18" s="70"/>
      <c r="H18" s="71" t="s">
        <v>2</v>
      </c>
    </row>
    <row r="19" spans="1:8" ht="24" x14ac:dyDescent="0.25">
      <c r="A19" s="81"/>
      <c r="B19" s="82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72"/>
    </row>
    <row r="20" spans="1:8" ht="12" x14ac:dyDescent="0.25">
      <c r="A20" s="83"/>
      <c r="B20" s="84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f>SUM(C22:C29)</f>
        <v>0</v>
      </c>
      <c r="D21" s="28">
        <f t="shared" ref="D21:G21" si="1">SUM(D22:D29)</f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>+G21-C21</f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31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32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65" t="s">
        <v>28</v>
      </c>
      <c r="B31" s="66"/>
      <c r="C31" s="35">
        <f>SUM(C32:C35)</f>
        <v>658840230</v>
      </c>
      <c r="D31" s="35">
        <f t="shared" ref="D31:G31" si="2">SUM(D32:D35)</f>
        <v>0</v>
      </c>
      <c r="E31" s="35">
        <f t="shared" si="2"/>
        <v>658840230</v>
      </c>
      <c r="F31" s="35">
        <f t="shared" si="2"/>
        <v>152497893.86000001</v>
      </c>
      <c r="G31" s="35">
        <f t="shared" si="2"/>
        <v>152332081.59999999</v>
      </c>
      <c r="H31" s="35">
        <f>+G31-C31</f>
        <v>-506508148.39999998</v>
      </c>
    </row>
    <row r="32" spans="1:8" s="19" customFormat="1" ht="16.5" customHeight="1" x14ac:dyDescent="0.25">
      <c r="A32" s="29"/>
      <c r="B32" s="49" t="s">
        <v>15</v>
      </c>
      <c r="C32" s="31"/>
      <c r="D32" s="31"/>
      <c r="E32" s="31"/>
      <c r="F32" s="31"/>
      <c r="G32" s="31"/>
      <c r="H32" s="31"/>
    </row>
    <row r="33" spans="1:9" s="19" customFormat="1" ht="17.25" customHeight="1" x14ac:dyDescent="0.25">
      <c r="A33" s="29"/>
      <c r="B33" s="49" t="s">
        <v>33</v>
      </c>
      <c r="C33" s="31">
        <v>9662000</v>
      </c>
      <c r="D33" s="31">
        <v>0</v>
      </c>
      <c r="E33" s="31">
        <f>+C33+D33</f>
        <v>9662000</v>
      </c>
      <c r="F33" s="31">
        <v>944012.92</v>
      </c>
      <c r="G33" s="31">
        <v>777476.66</v>
      </c>
      <c r="H33" s="31">
        <f>+G33-C33</f>
        <v>-8884523.3399999999</v>
      </c>
    </row>
    <row r="34" spans="1:9" s="19" customFormat="1" ht="25.5" x14ac:dyDescent="0.25">
      <c r="A34" s="29"/>
      <c r="B34" s="49" t="s">
        <v>34</v>
      </c>
      <c r="C34" s="31">
        <v>1800000</v>
      </c>
      <c r="D34" s="31">
        <v>0</v>
      </c>
      <c r="E34" s="31">
        <f>+C34+D34</f>
        <v>1800000</v>
      </c>
      <c r="F34" s="31">
        <v>284520.07</v>
      </c>
      <c r="G34" s="31">
        <v>285244.07</v>
      </c>
      <c r="H34" s="31">
        <f>+G34-C34</f>
        <v>-1514755.93</v>
      </c>
    </row>
    <row r="35" spans="1:9" s="19" customFormat="1" ht="26.25" customHeight="1" x14ac:dyDescent="0.25">
      <c r="A35" s="29"/>
      <c r="B35" s="49" t="s">
        <v>22</v>
      </c>
      <c r="C35" s="31">
        <v>647378230</v>
      </c>
      <c r="D35" s="31">
        <v>0</v>
      </c>
      <c r="E35" s="31">
        <f>+C35+D35</f>
        <v>647378230</v>
      </c>
      <c r="F35" s="31">
        <v>151269360.87</v>
      </c>
      <c r="G35" s="31">
        <v>151269360.87</v>
      </c>
      <c r="H35" s="31">
        <f>+G35-C35</f>
        <v>-496108869.13</v>
      </c>
    </row>
    <row r="36" spans="1:9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9" s="19" customFormat="1" ht="17.25" customHeight="1" x14ac:dyDescent="0.25">
      <c r="A37" s="36" t="s">
        <v>23</v>
      </c>
      <c r="B37" s="37"/>
      <c r="C37" s="35">
        <f>+C38</f>
        <v>0</v>
      </c>
      <c r="D37" s="35">
        <f t="shared" ref="D37:G37" si="3">+D38</f>
        <v>32477974.530000001</v>
      </c>
      <c r="E37" s="35">
        <f t="shared" si="3"/>
        <v>32477974.530000001</v>
      </c>
      <c r="F37" s="35">
        <f t="shared" si="3"/>
        <v>0</v>
      </c>
      <c r="G37" s="35">
        <f t="shared" si="3"/>
        <v>0</v>
      </c>
      <c r="H37" s="35">
        <f>+G37-C37</f>
        <v>0</v>
      </c>
    </row>
    <row r="38" spans="1:9" s="19" customFormat="1" ht="17.25" customHeight="1" x14ac:dyDescent="0.25">
      <c r="A38" s="38"/>
      <c r="B38" s="30" t="s">
        <v>23</v>
      </c>
      <c r="C38" s="31">
        <v>0</v>
      </c>
      <c r="D38" s="31">
        <v>32477974.530000001</v>
      </c>
      <c r="E38" s="31">
        <f>+C38+D38</f>
        <v>32477974.530000001</v>
      </c>
      <c r="F38" s="31">
        <v>0</v>
      </c>
      <c r="G38" s="31">
        <v>0</v>
      </c>
      <c r="H38" s="31">
        <f>+G38-C38</f>
        <v>0</v>
      </c>
    </row>
    <row r="39" spans="1:9" ht="12" x14ac:dyDescent="0.25">
      <c r="A39" s="39"/>
      <c r="B39" s="40"/>
      <c r="C39" s="41"/>
      <c r="D39" s="41"/>
      <c r="E39" s="41"/>
      <c r="F39" s="41"/>
      <c r="G39" s="41"/>
      <c r="H39" s="41"/>
    </row>
    <row r="40" spans="1:9" s="19" customFormat="1" ht="24.75" customHeight="1" x14ac:dyDescent="0.25">
      <c r="A40" s="42"/>
      <c r="B40" s="43" t="s">
        <v>24</v>
      </c>
      <c r="C40" s="18">
        <f>+C21+C31+C37</f>
        <v>658840230</v>
      </c>
      <c r="D40" s="18">
        <f>+D21+D31+D37</f>
        <v>32477974.530000001</v>
      </c>
      <c r="E40" s="18">
        <f>+E21+E31+E37</f>
        <v>691318204.52999997</v>
      </c>
      <c r="F40" s="18">
        <f>+F21+F31+F37</f>
        <v>152497893.86000001</v>
      </c>
      <c r="G40" s="18">
        <f>+G21+G31+G37</f>
        <v>152332081.59999999</v>
      </c>
      <c r="H40" s="67">
        <v>0</v>
      </c>
      <c r="I40" s="64"/>
    </row>
    <row r="41" spans="1:9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68"/>
    </row>
    <row r="42" spans="1:9" ht="18.75" customHeight="1" x14ac:dyDescent="0.25"/>
    <row r="43" spans="1:9" ht="18.75" customHeight="1" x14ac:dyDescent="0.25"/>
    <row r="44" spans="1:9" ht="18.75" customHeight="1" x14ac:dyDescent="0.25">
      <c r="A44" s="71" t="s">
        <v>35</v>
      </c>
      <c r="B44" s="76" t="s">
        <v>36</v>
      </c>
      <c r="C44" s="70" t="s">
        <v>1</v>
      </c>
      <c r="D44" s="70"/>
      <c r="E44" s="70"/>
      <c r="F44" s="70"/>
      <c r="G44" s="70"/>
      <c r="H44" s="71" t="s">
        <v>2</v>
      </c>
    </row>
    <row r="45" spans="1:9" ht="18.75" customHeight="1" x14ac:dyDescent="0.25">
      <c r="A45" s="75"/>
      <c r="B45" s="77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72"/>
    </row>
    <row r="46" spans="1:9" ht="18.75" customHeight="1" x14ac:dyDescent="0.25">
      <c r="A46" s="72"/>
      <c r="B46" s="78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9" ht="18.75" customHeight="1" x14ac:dyDescent="0.25">
      <c r="A47" s="58">
        <v>510101</v>
      </c>
      <c r="B47" s="59" t="s">
        <v>37</v>
      </c>
      <c r="C47" s="94">
        <v>7000000</v>
      </c>
      <c r="D47" s="94">
        <v>0</v>
      </c>
      <c r="E47" s="94">
        <f t="shared" ref="E47:E56" si="4">+C47+D47</f>
        <v>7000000</v>
      </c>
      <c r="F47" s="94">
        <v>680845.37</v>
      </c>
      <c r="G47" s="94">
        <v>589908.91</v>
      </c>
      <c r="H47" s="94">
        <f t="shared" ref="H47:H56" si="5">+G47-C47</f>
        <v>-6410091.0899999999</v>
      </c>
    </row>
    <row r="48" spans="1:9" ht="18.75" customHeight="1" x14ac:dyDescent="0.25">
      <c r="A48" s="58">
        <v>510102</v>
      </c>
      <c r="B48" s="59" t="s">
        <v>38</v>
      </c>
      <c r="C48" s="94">
        <v>12000</v>
      </c>
      <c r="D48" s="94">
        <v>0</v>
      </c>
      <c r="E48" s="94">
        <f t="shared" si="4"/>
        <v>12000</v>
      </c>
      <c r="F48" s="94">
        <v>1705</v>
      </c>
      <c r="G48" s="94">
        <v>1705</v>
      </c>
      <c r="H48" s="94">
        <f t="shared" si="5"/>
        <v>-10295</v>
      </c>
    </row>
    <row r="49" spans="1:9" s="19" customFormat="1" ht="18.75" customHeight="1" x14ac:dyDescent="0.25">
      <c r="A49" s="58">
        <v>510103</v>
      </c>
      <c r="B49" s="59" t="s">
        <v>39</v>
      </c>
      <c r="C49" s="94">
        <v>2650000</v>
      </c>
      <c r="D49" s="94">
        <v>0</v>
      </c>
      <c r="E49" s="94">
        <f t="shared" si="4"/>
        <v>2650000</v>
      </c>
      <c r="F49" s="94">
        <v>261462.55</v>
      </c>
      <c r="G49" s="94">
        <v>185862.75</v>
      </c>
      <c r="H49" s="94">
        <f t="shared" si="5"/>
        <v>-2464137.25</v>
      </c>
    </row>
    <row r="50" spans="1:9" s="19" customFormat="1" ht="18.75" customHeight="1" x14ac:dyDescent="0.25">
      <c r="A50" s="58">
        <v>780101</v>
      </c>
      <c r="B50" s="59" t="s">
        <v>40</v>
      </c>
      <c r="C50" s="94">
        <v>1800000</v>
      </c>
      <c r="D50" s="94">
        <v>0</v>
      </c>
      <c r="E50" s="94">
        <f t="shared" si="4"/>
        <v>1800000</v>
      </c>
      <c r="F50" s="94">
        <v>284520.07</v>
      </c>
      <c r="G50" s="94">
        <v>285244.07</v>
      </c>
      <c r="H50" s="94">
        <f t="shared" si="5"/>
        <v>-1514755.93</v>
      </c>
    </row>
    <row r="51" spans="1:9" s="19" customFormat="1" ht="18.75" customHeight="1" x14ac:dyDescent="0.25">
      <c r="A51" s="58">
        <v>914121</v>
      </c>
      <c r="B51" s="59" t="s">
        <v>41</v>
      </c>
      <c r="C51" s="94">
        <v>456006035</v>
      </c>
      <c r="D51" s="94">
        <v>0</v>
      </c>
      <c r="E51" s="94">
        <f t="shared" si="4"/>
        <v>456006035</v>
      </c>
      <c r="F51" s="94">
        <v>103236528.87</v>
      </c>
      <c r="G51" s="94">
        <v>103236528.87</v>
      </c>
      <c r="H51" s="94">
        <f t="shared" si="5"/>
        <v>-352769506.13</v>
      </c>
    </row>
    <row r="52" spans="1:9" s="19" customFormat="1" ht="23.25" customHeight="1" x14ac:dyDescent="0.25">
      <c r="A52" s="58">
        <v>914122</v>
      </c>
      <c r="B52" s="59" t="s">
        <v>42</v>
      </c>
      <c r="C52" s="94">
        <v>19770811</v>
      </c>
      <c r="D52" s="94">
        <v>0</v>
      </c>
      <c r="E52" s="94">
        <f t="shared" si="4"/>
        <v>19770811</v>
      </c>
      <c r="F52" s="94">
        <v>6168956</v>
      </c>
      <c r="G52" s="94">
        <v>6168956</v>
      </c>
      <c r="H52" s="94">
        <f t="shared" si="5"/>
        <v>-13601855</v>
      </c>
    </row>
    <row r="53" spans="1:9" ht="18.75" customHeight="1" x14ac:dyDescent="0.25">
      <c r="A53" s="58">
        <v>914123</v>
      </c>
      <c r="B53" s="59" t="s">
        <v>43</v>
      </c>
      <c r="C53" s="94">
        <v>134171706</v>
      </c>
      <c r="D53" s="94">
        <v>0</v>
      </c>
      <c r="E53" s="94">
        <f t="shared" si="4"/>
        <v>134171706</v>
      </c>
      <c r="F53" s="94">
        <v>32308664</v>
      </c>
      <c r="G53" s="94">
        <v>32308664</v>
      </c>
      <c r="H53" s="94">
        <f t="shared" si="5"/>
        <v>-101863042</v>
      </c>
    </row>
    <row r="54" spans="1:9" s="19" customFormat="1" ht="18.75" customHeight="1" x14ac:dyDescent="0.25">
      <c r="A54" s="58">
        <v>914124</v>
      </c>
      <c r="B54" s="59" t="s">
        <v>44</v>
      </c>
      <c r="C54" s="94">
        <v>30591205</v>
      </c>
      <c r="D54" s="94">
        <v>0</v>
      </c>
      <c r="E54" s="94">
        <f t="shared" si="4"/>
        <v>30591205</v>
      </c>
      <c r="F54" s="94">
        <v>7461346</v>
      </c>
      <c r="G54" s="94">
        <v>7461346</v>
      </c>
      <c r="H54" s="94">
        <f t="shared" si="5"/>
        <v>-23129859</v>
      </c>
      <c r="I54" s="55"/>
    </row>
    <row r="55" spans="1:9" s="19" customFormat="1" ht="26.25" customHeight="1" x14ac:dyDescent="0.25">
      <c r="A55" s="58">
        <v>914125</v>
      </c>
      <c r="B55" s="59" t="s">
        <v>45</v>
      </c>
      <c r="C55" s="94">
        <v>6838473</v>
      </c>
      <c r="D55" s="94">
        <v>0</v>
      </c>
      <c r="E55" s="94">
        <f t="shared" si="4"/>
        <v>6838473</v>
      </c>
      <c r="F55" s="94">
        <v>2093866</v>
      </c>
      <c r="G55" s="94">
        <v>2093866</v>
      </c>
      <c r="H55" s="94">
        <f t="shared" si="5"/>
        <v>-4744607</v>
      </c>
    </row>
    <row r="56" spans="1:9" ht="18.75" customHeight="1" x14ac:dyDescent="0.25">
      <c r="A56" s="60" t="s">
        <v>46</v>
      </c>
      <c r="B56" s="59" t="s">
        <v>47</v>
      </c>
      <c r="C56" s="94">
        <v>0</v>
      </c>
      <c r="D56" s="94">
        <v>32477974.530000001</v>
      </c>
      <c r="E56" s="94">
        <f t="shared" si="4"/>
        <v>32477974.530000001</v>
      </c>
      <c r="F56" s="94">
        <v>0</v>
      </c>
      <c r="G56" s="94">
        <v>0</v>
      </c>
      <c r="H56" s="94">
        <f t="shared" si="5"/>
        <v>0</v>
      </c>
    </row>
    <row r="57" spans="1:9" ht="18.75" customHeight="1" x14ac:dyDescent="0.25">
      <c r="A57" s="61"/>
      <c r="B57" s="57"/>
      <c r="C57" s="52"/>
      <c r="D57" s="52"/>
      <c r="E57" s="52"/>
      <c r="F57" s="52"/>
      <c r="G57" s="52"/>
      <c r="H57" s="52"/>
    </row>
    <row r="58" spans="1:9" ht="18.75" customHeight="1" x14ac:dyDescent="0.25">
      <c r="A58" s="62"/>
      <c r="B58" s="50"/>
      <c r="C58" s="51"/>
      <c r="D58" s="51"/>
      <c r="E58" s="51"/>
      <c r="F58" s="52"/>
      <c r="G58" s="52"/>
      <c r="H58" s="52"/>
    </row>
    <row r="59" spans="1:9" ht="18.75" customHeight="1" x14ac:dyDescent="0.25">
      <c r="A59" s="16"/>
      <c r="B59" s="17" t="s">
        <v>24</v>
      </c>
      <c r="C59" s="18">
        <f>SUM(C47:C58)</f>
        <v>658840230</v>
      </c>
      <c r="D59" s="18">
        <f t="shared" ref="D59:G59" si="6">SUM(D47:D58)</f>
        <v>32477974.530000001</v>
      </c>
      <c r="E59" s="18">
        <f t="shared" si="6"/>
        <v>691318204.52999997</v>
      </c>
      <c r="F59" s="18">
        <f t="shared" si="6"/>
        <v>152497893.86000001</v>
      </c>
      <c r="G59" s="18">
        <f t="shared" si="6"/>
        <v>152332081.60000002</v>
      </c>
      <c r="H59" s="67">
        <v>0</v>
      </c>
      <c r="I59" s="63"/>
    </row>
    <row r="60" spans="1:9" ht="18.75" customHeight="1" x14ac:dyDescent="0.2">
      <c r="A60" s="53"/>
      <c r="B60" s="53"/>
      <c r="C60" s="54"/>
      <c r="D60" s="54"/>
      <c r="E60" s="54"/>
      <c r="F60" s="73" t="s">
        <v>25</v>
      </c>
      <c r="G60" s="74"/>
      <c r="H60" s="68"/>
    </row>
    <row r="61" spans="1:9" ht="18.75" customHeight="1" x14ac:dyDescent="0.25"/>
    <row r="62" spans="1:9" ht="18.75" customHeight="1" x14ac:dyDescent="0.25"/>
    <row r="63" spans="1:9" ht="12.75" customHeight="1" x14ac:dyDescent="0.25">
      <c r="A63" s="69" t="s">
        <v>29</v>
      </c>
      <c r="B63" s="69"/>
      <c r="C63" s="69"/>
      <c r="D63" s="69"/>
      <c r="E63" s="69"/>
      <c r="F63" s="69"/>
      <c r="G63" s="69"/>
      <c r="H63" s="69"/>
    </row>
    <row r="66" spans="3:9" x14ac:dyDescent="0.25">
      <c r="C66" s="56"/>
      <c r="D66" s="56"/>
      <c r="E66" s="56"/>
      <c r="F66" s="56"/>
      <c r="G66" s="56"/>
      <c r="H66" s="56"/>
      <c r="I66" s="56"/>
    </row>
    <row r="67" spans="3:9" x14ac:dyDescent="0.25">
      <c r="C67" s="56"/>
      <c r="D67" s="56"/>
      <c r="E67" s="56"/>
      <c r="F67" s="56"/>
      <c r="G67" s="56"/>
      <c r="H67" s="56"/>
      <c r="I67" s="56"/>
    </row>
    <row r="69" spans="3:9" x14ac:dyDescent="0.25">
      <c r="C69" s="56"/>
      <c r="D69" s="56"/>
      <c r="E69" s="56"/>
      <c r="F69" s="56"/>
      <c r="G69" s="56"/>
    </row>
    <row r="71" spans="3:9" x14ac:dyDescent="0.25">
      <c r="C71" s="56"/>
      <c r="D71" s="56"/>
      <c r="E71" s="56"/>
      <c r="F71" s="56"/>
      <c r="G71" s="56"/>
    </row>
  </sheetData>
  <sheetProtection formatCells="0" formatColumns="0" formatRows="0" insertRows="0" autoFilter="0"/>
  <mergeCells count="17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3:H63"/>
    <mergeCell ref="C44:G44"/>
    <mergeCell ref="H44:H45"/>
    <mergeCell ref="H59:H60"/>
    <mergeCell ref="F60:G60"/>
    <mergeCell ref="A44:A46"/>
    <mergeCell ref="B44:B46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2.3_0321_EAI_CRI_PLGT_000_2101</vt:lpstr>
      <vt:lpstr>'2.3_0321_EAI_CRI_PLGT_000_2101'!Área_de_impresión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2021-04-14T22:28:42Z</dcterms:modified>
</cp:coreProperties>
</file>