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2do_Trimestre\05_LDF\"/>
    </mc:Choice>
  </mc:AlternateContent>
  <xr:revisionPtr revIDLastSave="0" documentId="13_ncr:1_{66AB9F29-B221-4E04-A951-D8510886C676}" xr6:coauthVersionLast="47" xr6:coauthVersionMax="47" xr10:uidLastSave="{00000000-0000-0000-0000-000000000000}"/>
  <bookViews>
    <workbookView xWindow="-120" yWindow="-120" windowWidth="29040" windowHeight="15720" xr2:uid="{CE6F1210-6F37-4F7B-A1D5-A621F58D3188}"/>
  </bookViews>
  <sheets>
    <sheet name="Formato 6 b)" sheetId="1" r:id="rId1"/>
  </sheets>
  <externalReferences>
    <externalReference r:id="rId2"/>
  </externalReferences>
  <definedNames>
    <definedName name="ENTE_PUBLICO_A">'[1]Info General'!$C$7</definedName>
    <definedName name="GASTO_E_FIN_01">'Formato 6 b)'!$B$54</definedName>
    <definedName name="GASTO_E_FIN_02">'Formato 6 b)'!$C$54</definedName>
    <definedName name="GASTO_E_FIN_03">'Formato 6 b)'!$D$54</definedName>
    <definedName name="GASTO_E_FIN_04">'Formato 6 b)'!$E$54</definedName>
    <definedName name="GASTO_E_FIN_05">'Formato 6 b)'!$F$54</definedName>
    <definedName name="GASTO_E_FIN_06">'Formato 6 b)'!$G$54</definedName>
    <definedName name="GASTO_E_T1">'Formato 6 b)'!$B$45</definedName>
    <definedName name="GASTO_E_T2">'Formato 6 b)'!$C$45</definedName>
    <definedName name="GASTO_E_T3">'Formato 6 b)'!$D$45</definedName>
    <definedName name="GASTO_E_T4">'Formato 6 b)'!$E$45</definedName>
    <definedName name="GASTO_E_T5">'Formato 6 b)'!$F$45</definedName>
    <definedName name="GASTO_E_T6">'Formato 6 b)'!$G$45</definedName>
    <definedName name="GASTO_NE_FIN_01">'Formato 6 b)'!$B$44</definedName>
    <definedName name="GASTO_NE_FIN_02">'Formato 6 b)'!$C$44</definedName>
    <definedName name="GASTO_NE_FIN_03">'Formato 6 b)'!$D$44</definedName>
    <definedName name="GASTO_NE_FIN_04">'Formato 6 b)'!$E$44</definedName>
    <definedName name="GASTO_NE_FIN_05">'Formato 6 b)'!$F$44</definedName>
    <definedName name="GASTO_NE_FIN_06">'Formato 6 b)'!$G$44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45" i="1" s="1"/>
  <c r="F45" i="1"/>
  <c r="E45" i="1"/>
  <c r="D45" i="1"/>
  <c r="C45" i="1"/>
  <c r="B45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9" i="1" s="1"/>
  <c r="G11" i="1"/>
  <c r="G10" i="1"/>
  <c r="F9" i="1"/>
  <c r="F55" i="1" s="1"/>
  <c r="E9" i="1"/>
  <c r="E55" i="1" s="1"/>
  <c r="D9" i="1"/>
  <c r="D55" i="1" s="1"/>
  <c r="C9" i="1"/>
  <c r="C55" i="1" s="1"/>
  <c r="B9" i="1"/>
  <c r="B55" i="1" s="1"/>
  <c r="A5" i="1"/>
  <c r="A2" i="1"/>
  <c r="G55" i="1" l="1"/>
</calcChain>
</file>

<file path=xl/sharedStrings.xml><?xml version="1.0" encoding="utf-8"?>
<sst xmlns="http://schemas.openxmlformats.org/spreadsheetml/2006/main" count="56" uniqueCount="55">
  <si>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</si>
  <si>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</si>
  <si>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</si>
  <si>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</si>
  <si>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</si>
  <si>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</si>
  <si>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</si>
  <si>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</si>
  <si>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</si>
  <si>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</si>
  <si>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</si>
  <si>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</si>
  <si>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</si>
  <si>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 xml:space="preserve">        21112-C101  Junta de Gobierno y Coordinación Política</t>
  </si>
  <si>
    <t xml:space="preserve">        21112-C102  Grupo Parlamentario del PAN</t>
  </si>
  <si>
    <t xml:space="preserve">        21112-C103  Grupo Parlamentario del PRI</t>
  </si>
  <si>
    <t xml:space="preserve">        21112-C105  Grupo Parlamentario del PVEM</t>
  </si>
  <si>
    <t xml:space="preserve">        21112-C108  Mesa Directiva/Diputación Permanente</t>
  </si>
  <si>
    <t xml:space="preserve">        21112-C110  Grupo Parlamentario MORENA</t>
  </si>
  <si>
    <t xml:space="preserve">        21112-C111  Representación Parlamentaria del Partido Mov.Ciudadano</t>
  </si>
  <si>
    <t xml:space="preserve">        21112-C201  Despacho de la Secretaria General</t>
  </si>
  <si>
    <t xml:space="preserve">        21112-C202  Dir. General de Servicios y Apoyo Téc. Parlamentario</t>
  </si>
  <si>
    <t xml:space="preserve">        21112-C203  Dir. del Diario de los Debates y Archivo General</t>
  </si>
  <si>
    <t xml:space="preserve">        21112-C204  Unidad de Estudios de las Finanzas Públicas</t>
  </si>
  <si>
    <t xml:space="preserve">        21112-C205  Unidad de Transparencia</t>
  </si>
  <si>
    <t xml:space="preserve">        21112-C206  Instituto de Investigaciones Legislativas</t>
  </si>
  <si>
    <t xml:space="preserve">        21112-C207  Dir. de Gestión Social y Atención Ciudadana</t>
  </si>
  <si>
    <t xml:space="preserve">        21112-C208  Dirección General de Administración</t>
  </si>
  <si>
    <t xml:space="preserve">        21112-C209  Dirección de Desarrollo Institucional</t>
  </si>
  <si>
    <t xml:space="preserve">        21112-C210  Dirección de Contabilidad</t>
  </si>
  <si>
    <t xml:space="preserve">        21112-C211  Dirección de Tecnologías de Información</t>
  </si>
  <si>
    <t xml:space="preserve">        21112-C212  Dirección de Recursos Materiales y Servicios Generales</t>
  </si>
  <si>
    <t xml:space="preserve">        21112-C215  Dirección de Asuntos Jurídicos</t>
  </si>
  <si>
    <t xml:space="preserve">        21112-C217  Unidad de Seguimiento y Análisis de Impacto Legislativo</t>
  </si>
  <si>
    <t xml:space="preserve">        21112-C218  Dirección de Proceso Legislativo</t>
  </si>
  <si>
    <t xml:space="preserve">        21112-C220  Centro de Estudios Parlamentarios</t>
  </si>
  <si>
    <t xml:space="preserve">        21112-C221  Dirección General de Relaciones Interinstitucionales</t>
  </si>
  <si>
    <t xml:space="preserve">        21112-C301  Contraloria Interna</t>
  </si>
  <si>
    <t xml:space="preserve">        21112-C501  Despacho del Auditor Superior</t>
  </si>
  <si>
    <t xml:space="preserve">        21112-C502  Secretaría Técnica</t>
  </si>
  <si>
    <t xml:space="preserve">        21112-C503  Auditoría Especial de Cumplimiento Financiero</t>
  </si>
  <si>
    <t xml:space="preserve">        21112-C504  Dirección de Auditoría de Desempeño</t>
  </si>
  <si>
    <t xml:space="preserve">        21112-C505  Dirección General de Asuntos Jurídicos</t>
  </si>
  <si>
    <t xml:space="preserve">        21112-C601  Dirección General de Administración 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</si>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</sst>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2%20PRESENTACI&#211;N%20INFORMES%20FINANCIEROS/2do_Trimestre_22/2_Digitales/0361_IDF_PLGT_000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325BE-AF71-4905-A058-91BCEB196E82}">
  <dimension ref="A1:G56"/>
  <sheetViews>
    <sheetView showGridLines="0" tabSelected="1" workbookViewId="0">
      <selection activeCell="A35" sqref="A35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9" t="str">
        <f>ENTE_PUBLICO_A</f>
        <v>Poder Legislativo del Estado de Guanajuato, Gobierno del Estado de Guanajuato (a)</v>
      </c>
      <c r="B2" s="20"/>
      <c r="C2" s="20"/>
      <c r="D2" s="20"/>
      <c r="E2" s="20"/>
      <c r="F2" s="20"/>
      <c r="G2" s="21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2" t="s">
        <v>2</v>
      </c>
      <c r="B4" s="23"/>
      <c r="C4" s="23"/>
      <c r="D4" s="23"/>
      <c r="E4" s="23"/>
      <c r="F4" s="23"/>
      <c r="G4" s="24"/>
    </row>
    <row r="5" spans="1:7" x14ac:dyDescent="0.25">
      <c r="A5" s="22" t="str">
        <f>TRIMESTRE</f>
        <v>Del 1 de enero al 30 de junio de 2022 (b)</v>
      </c>
      <c r="B5" s="23"/>
      <c r="C5" s="23"/>
      <c r="D5" s="23"/>
      <c r="E5" s="23"/>
      <c r="F5" s="23"/>
      <c r="G5" s="24"/>
    </row>
    <row r="6" spans="1:7" x14ac:dyDescent="0.25">
      <c r="A6" s="25" t="s">
        <v>3</v>
      </c>
      <c r="B6" s="26"/>
      <c r="C6" s="26"/>
      <c r="D6" s="26"/>
      <c r="E6" s="26"/>
      <c r="F6" s="26"/>
      <c r="G6" s="27"/>
    </row>
    <row r="7" spans="1:7" x14ac:dyDescent="0.25">
      <c r="A7" s="13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4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17"/>
    </row>
    <row r="9" spans="1:7" x14ac:dyDescent="0.25">
      <c r="A9" s="3" t="s">
        <v>12</v>
      </c>
      <c r="B9" s="4">
        <f>SUM(B10:GASTO_NE_FIN_01)</f>
        <v>670939296</v>
      </c>
      <c r="C9" s="4">
        <f>SUM(C10:GASTO_NE_FIN_02)</f>
        <v>32396362.820000004</v>
      </c>
      <c r="D9" s="4">
        <f>SUM(D10:GASTO_NE_FIN_03)</f>
        <v>703335658.82000005</v>
      </c>
      <c r="E9" s="4">
        <f>SUM(E10:GASTO_NE_FIN_04)</f>
        <v>270867853.53000003</v>
      </c>
      <c r="F9" s="4">
        <f>SUM(F10:GASTO_NE_FIN_05)</f>
        <v>269750312.5</v>
      </c>
      <c r="G9" s="4">
        <f>SUM(G10:GASTO_NE_FIN_06)</f>
        <v>432467805.2899999</v>
      </c>
    </row>
    <row r="10" spans="1:7" s="7" customFormat="1" ht="14.25" customHeight="1" x14ac:dyDescent="0.25">
      <c r="A10" s="5" t="s">
        <v>13</v>
      </c>
      <c r="B10" s="6">
        <v>11154737</v>
      </c>
      <c r="C10" s="6">
        <v>-3296442.11</v>
      </c>
      <c r="D10" s="6">
        <v>7858294.8900000006</v>
      </c>
      <c r="E10" s="6">
        <v>2552421.19</v>
      </c>
      <c r="F10" s="6">
        <v>2552421.19</v>
      </c>
      <c r="G10" s="6">
        <f>D10-E10</f>
        <v>5305873.7000000011</v>
      </c>
    </row>
    <row r="11" spans="1:7" s="7" customFormat="1" ht="14.25" customHeight="1" x14ac:dyDescent="0.25">
      <c r="A11" s="5" t="s">
        <v>14</v>
      </c>
      <c r="B11" s="6">
        <v>136684063</v>
      </c>
      <c r="C11" s="6">
        <v>5052466.55</v>
      </c>
      <c r="D11" s="6">
        <v>141736529.55000001</v>
      </c>
      <c r="E11" s="6">
        <v>56631473.350000001</v>
      </c>
      <c r="F11" s="6">
        <v>56631473.350000001</v>
      </c>
      <c r="G11" s="6">
        <f t="shared" ref="G11:G40" si="0">D11-E11</f>
        <v>85105056.200000018</v>
      </c>
    </row>
    <row r="12" spans="1:7" s="7" customFormat="1" ht="14.25" customHeight="1" x14ac:dyDescent="0.25">
      <c r="A12" s="5" t="s">
        <v>15</v>
      </c>
      <c r="B12" s="6">
        <v>26100286</v>
      </c>
      <c r="C12" s="6">
        <v>268240.08</v>
      </c>
      <c r="D12" s="6">
        <v>26368526.079999998</v>
      </c>
      <c r="E12" s="6">
        <v>10809620.310000001</v>
      </c>
      <c r="F12" s="6">
        <v>10809620.310000001</v>
      </c>
      <c r="G12" s="6">
        <f t="shared" si="0"/>
        <v>15558905.769999998</v>
      </c>
    </row>
    <row r="13" spans="1:7" s="7" customFormat="1" ht="14.25" customHeight="1" x14ac:dyDescent="0.25">
      <c r="A13" s="5" t="s">
        <v>16</v>
      </c>
      <c r="B13" s="6">
        <v>13055209</v>
      </c>
      <c r="C13" s="6">
        <v>661074.55000000005</v>
      </c>
      <c r="D13" s="6">
        <v>13716283.550000001</v>
      </c>
      <c r="E13" s="6">
        <v>5198445.55</v>
      </c>
      <c r="F13" s="6">
        <v>5198445.55</v>
      </c>
      <c r="G13" s="6">
        <f t="shared" si="0"/>
        <v>8517838</v>
      </c>
    </row>
    <row r="14" spans="1:7" s="7" customFormat="1" ht="14.25" customHeight="1" x14ac:dyDescent="0.25">
      <c r="A14" s="5" t="s">
        <v>17</v>
      </c>
      <c r="B14" s="6">
        <v>877519</v>
      </c>
      <c r="C14" s="6">
        <v>0</v>
      </c>
      <c r="D14" s="6">
        <v>877519</v>
      </c>
      <c r="E14" s="6">
        <v>403249.99</v>
      </c>
      <c r="F14" s="6">
        <v>403249.99</v>
      </c>
      <c r="G14" s="6">
        <f t="shared" si="0"/>
        <v>474269.01</v>
      </c>
    </row>
    <row r="15" spans="1:7" s="7" customFormat="1" ht="14.25" customHeight="1" x14ac:dyDescent="0.25">
      <c r="A15" s="5" t="s">
        <v>18</v>
      </c>
      <c r="B15" s="6">
        <v>51639561</v>
      </c>
      <c r="C15" s="6">
        <v>1389061.7</v>
      </c>
      <c r="D15" s="6">
        <v>53028622.700000003</v>
      </c>
      <c r="E15" s="6">
        <v>22045217.25</v>
      </c>
      <c r="F15" s="6">
        <v>22045217.25</v>
      </c>
      <c r="G15" s="6">
        <f t="shared" si="0"/>
        <v>30983405.450000003</v>
      </c>
    </row>
    <row r="16" spans="1:7" s="7" customFormat="1" ht="14.25" customHeight="1" x14ac:dyDescent="0.25">
      <c r="A16" s="5" t="s">
        <v>19</v>
      </c>
      <c r="B16" s="6">
        <v>6046827</v>
      </c>
      <c r="C16" s="6">
        <v>529758.6</v>
      </c>
      <c r="D16" s="6">
        <v>6576585.5999999996</v>
      </c>
      <c r="E16" s="6">
        <v>2867184.34</v>
      </c>
      <c r="F16" s="6">
        <v>2867184.34</v>
      </c>
      <c r="G16" s="6">
        <f t="shared" si="0"/>
        <v>3709401.26</v>
      </c>
    </row>
    <row r="17" spans="1:7" s="7" customFormat="1" ht="14.25" customHeight="1" x14ac:dyDescent="0.25">
      <c r="A17" s="5" t="s">
        <v>20</v>
      </c>
      <c r="B17" s="6">
        <v>10789154</v>
      </c>
      <c r="C17" s="6">
        <v>-1598361.61</v>
      </c>
      <c r="D17" s="6">
        <v>9190792.3900000006</v>
      </c>
      <c r="E17" s="6">
        <v>3607046.19</v>
      </c>
      <c r="F17" s="6">
        <v>3607046.19</v>
      </c>
      <c r="G17" s="6">
        <f t="shared" si="0"/>
        <v>5583746.2000000011</v>
      </c>
    </row>
    <row r="18" spans="1:7" s="7" customFormat="1" ht="14.25" customHeight="1" x14ac:dyDescent="0.25">
      <c r="A18" s="5" t="s">
        <v>21</v>
      </c>
      <c r="B18" s="6">
        <v>16028520</v>
      </c>
      <c r="C18" s="6">
        <v>-72549.36</v>
      </c>
      <c r="D18" s="6">
        <v>15955970.640000001</v>
      </c>
      <c r="E18" s="6">
        <v>7010434.3600000003</v>
      </c>
      <c r="F18" s="6">
        <v>7010434.3600000003</v>
      </c>
      <c r="G18" s="6">
        <f t="shared" si="0"/>
        <v>8945536.2800000012</v>
      </c>
    </row>
    <row r="19" spans="1:7" s="7" customFormat="1" ht="14.25" customHeight="1" x14ac:dyDescent="0.25">
      <c r="A19" s="5" t="s">
        <v>22</v>
      </c>
      <c r="B19" s="6">
        <v>6698257</v>
      </c>
      <c r="C19" s="6">
        <v>-501543.91</v>
      </c>
      <c r="D19" s="6">
        <v>6196713.0899999999</v>
      </c>
      <c r="E19" s="6">
        <v>2304442.19</v>
      </c>
      <c r="F19" s="6">
        <v>2304442.19</v>
      </c>
      <c r="G19" s="6">
        <f t="shared" si="0"/>
        <v>3892270.9</v>
      </c>
    </row>
    <row r="20" spans="1:7" s="7" customFormat="1" ht="14.25" customHeight="1" x14ac:dyDescent="0.25">
      <c r="A20" s="5" t="s">
        <v>23</v>
      </c>
      <c r="B20" s="6">
        <v>6846246</v>
      </c>
      <c r="C20" s="6">
        <v>568454.71</v>
      </c>
      <c r="D20" s="6">
        <v>7414700.71</v>
      </c>
      <c r="E20" s="6">
        <v>2753905.61</v>
      </c>
      <c r="F20" s="6">
        <v>2753905.61</v>
      </c>
      <c r="G20" s="6">
        <f t="shared" si="0"/>
        <v>4660795.0999999996</v>
      </c>
    </row>
    <row r="21" spans="1:7" s="7" customFormat="1" ht="14.25" customHeight="1" x14ac:dyDescent="0.25">
      <c r="A21" s="5" t="s">
        <v>24</v>
      </c>
      <c r="B21" s="6">
        <v>2459662</v>
      </c>
      <c r="C21" s="6">
        <v>972856.26</v>
      </c>
      <c r="D21" s="6">
        <v>3432518.26</v>
      </c>
      <c r="E21" s="6">
        <v>1442410.82</v>
      </c>
      <c r="F21" s="6">
        <v>1442410.82</v>
      </c>
      <c r="G21" s="6">
        <f t="shared" si="0"/>
        <v>1990107.4399999997</v>
      </c>
    </row>
    <row r="22" spans="1:7" s="7" customFormat="1" ht="14.25" customHeight="1" x14ac:dyDescent="0.25">
      <c r="A22" s="5" t="s">
        <v>25</v>
      </c>
      <c r="B22" s="6">
        <v>8723100</v>
      </c>
      <c r="C22" s="6">
        <v>1327033.24</v>
      </c>
      <c r="D22" s="6">
        <v>10050133.24</v>
      </c>
      <c r="E22" s="6">
        <v>3440436.35</v>
      </c>
      <c r="F22" s="6">
        <v>3440436.35</v>
      </c>
      <c r="G22" s="6">
        <f t="shared" si="0"/>
        <v>6609696.8900000006</v>
      </c>
    </row>
    <row r="23" spans="1:7" s="7" customFormat="1" ht="14.25" customHeight="1" x14ac:dyDescent="0.25">
      <c r="A23" s="5" t="s">
        <v>26</v>
      </c>
      <c r="B23" s="6">
        <v>4221959</v>
      </c>
      <c r="C23" s="6">
        <v>329047.56</v>
      </c>
      <c r="D23" s="6">
        <v>4551006.5599999996</v>
      </c>
      <c r="E23" s="6">
        <v>1783243.22</v>
      </c>
      <c r="F23" s="6">
        <v>1783243.22</v>
      </c>
      <c r="G23" s="6">
        <f t="shared" si="0"/>
        <v>2767763.34</v>
      </c>
    </row>
    <row r="24" spans="1:7" s="7" customFormat="1" ht="14.25" customHeight="1" x14ac:dyDescent="0.25">
      <c r="A24" s="5" t="s">
        <v>27</v>
      </c>
      <c r="B24" s="6">
        <v>23200113</v>
      </c>
      <c r="C24" s="6">
        <v>-7218019.7599999998</v>
      </c>
      <c r="D24" s="6">
        <v>15982093.24</v>
      </c>
      <c r="E24" s="6">
        <v>3459180.39</v>
      </c>
      <c r="F24" s="6">
        <v>3028610.25</v>
      </c>
      <c r="G24" s="6">
        <f t="shared" si="0"/>
        <v>12522912.85</v>
      </c>
    </row>
    <row r="25" spans="1:7" s="7" customFormat="1" ht="14.25" customHeight="1" x14ac:dyDescent="0.25">
      <c r="A25" s="5" t="s">
        <v>28</v>
      </c>
      <c r="B25" s="6">
        <v>11248481</v>
      </c>
      <c r="C25" s="6">
        <v>317262.5</v>
      </c>
      <c r="D25" s="6">
        <v>11565743.5</v>
      </c>
      <c r="E25" s="6">
        <v>4051734.51</v>
      </c>
      <c r="F25" s="6">
        <v>3955735.23</v>
      </c>
      <c r="G25" s="6">
        <f t="shared" si="0"/>
        <v>7514008.9900000002</v>
      </c>
    </row>
    <row r="26" spans="1:7" s="7" customFormat="1" ht="14.25" customHeight="1" x14ac:dyDescent="0.25">
      <c r="A26" s="5" t="s">
        <v>29</v>
      </c>
      <c r="B26" s="6">
        <v>7958640</v>
      </c>
      <c r="C26" s="6">
        <v>75233.06</v>
      </c>
      <c r="D26" s="6">
        <v>8033873.0599999996</v>
      </c>
      <c r="E26" s="6">
        <v>3543831.89</v>
      </c>
      <c r="F26" s="6">
        <v>3543831.89</v>
      </c>
      <c r="G26" s="6">
        <f t="shared" si="0"/>
        <v>4490041.17</v>
      </c>
    </row>
    <row r="27" spans="1:7" s="7" customFormat="1" ht="14.25" customHeight="1" x14ac:dyDescent="0.25">
      <c r="A27" s="5" t="s">
        <v>30</v>
      </c>
      <c r="B27" s="6">
        <v>19324674</v>
      </c>
      <c r="C27" s="6">
        <v>3879735.58</v>
      </c>
      <c r="D27" s="6">
        <v>23204409.579999998</v>
      </c>
      <c r="E27" s="6">
        <v>6692597.6100000003</v>
      </c>
      <c r="F27" s="6">
        <v>6692597.6100000003</v>
      </c>
      <c r="G27" s="6">
        <f t="shared" si="0"/>
        <v>16511811.969999999</v>
      </c>
    </row>
    <row r="28" spans="1:7" s="7" customFormat="1" ht="14.25" customHeight="1" x14ac:dyDescent="0.25">
      <c r="A28" s="5" t="s">
        <v>31</v>
      </c>
      <c r="B28" s="6">
        <v>49565013</v>
      </c>
      <c r="C28" s="6">
        <v>9273755.9399999995</v>
      </c>
      <c r="D28" s="6">
        <v>58838768.939999998</v>
      </c>
      <c r="E28" s="6">
        <v>19944487.789999999</v>
      </c>
      <c r="F28" s="6">
        <v>19582096.07</v>
      </c>
      <c r="G28" s="6">
        <f t="shared" si="0"/>
        <v>38894281.149999999</v>
      </c>
    </row>
    <row r="29" spans="1:7" s="7" customFormat="1" ht="14.25" customHeight="1" x14ac:dyDescent="0.25">
      <c r="A29" s="5" t="s">
        <v>32</v>
      </c>
      <c r="B29" s="6">
        <v>3248414</v>
      </c>
      <c r="C29" s="6">
        <v>659632.15</v>
      </c>
      <c r="D29" s="6">
        <v>3908046.15</v>
      </c>
      <c r="E29" s="6">
        <v>1588142.43</v>
      </c>
      <c r="F29" s="6">
        <v>1588142.43</v>
      </c>
      <c r="G29" s="6">
        <f t="shared" si="0"/>
        <v>2319903.7199999997</v>
      </c>
    </row>
    <row r="30" spans="1:7" s="7" customFormat="1" ht="14.25" customHeight="1" x14ac:dyDescent="0.25">
      <c r="A30" s="5" t="s">
        <v>33</v>
      </c>
      <c r="B30" s="6">
        <v>4244205</v>
      </c>
      <c r="C30" s="6">
        <v>535810.98</v>
      </c>
      <c r="D30" s="6">
        <v>4780015.9800000004</v>
      </c>
      <c r="E30" s="6">
        <v>1535639.45</v>
      </c>
      <c r="F30" s="6">
        <v>1535639.45</v>
      </c>
      <c r="G30" s="6">
        <f t="shared" si="0"/>
        <v>3244376.5300000003</v>
      </c>
    </row>
    <row r="31" spans="1:7" s="7" customFormat="1" ht="14.25" customHeight="1" x14ac:dyDescent="0.25">
      <c r="A31" s="5" t="s">
        <v>34</v>
      </c>
      <c r="B31" s="6">
        <v>3953055</v>
      </c>
      <c r="C31" s="6">
        <v>1395264.75</v>
      </c>
      <c r="D31" s="6">
        <v>5348319.75</v>
      </c>
      <c r="E31" s="6">
        <v>2237293.61</v>
      </c>
      <c r="F31" s="6">
        <v>2228756.0099999998</v>
      </c>
      <c r="G31" s="6">
        <f t="shared" si="0"/>
        <v>3111026.14</v>
      </c>
    </row>
    <row r="32" spans="1:7" s="7" customFormat="1" ht="14.25" customHeight="1" x14ac:dyDescent="0.25">
      <c r="A32" s="5" t="s">
        <v>35</v>
      </c>
      <c r="B32" s="6">
        <v>3470592</v>
      </c>
      <c r="C32" s="6">
        <v>2006158</v>
      </c>
      <c r="D32" s="6">
        <v>5476750</v>
      </c>
      <c r="E32" s="6">
        <v>349368.56</v>
      </c>
      <c r="F32" s="6">
        <v>349368.56</v>
      </c>
      <c r="G32" s="6">
        <f t="shared" si="0"/>
        <v>5127381.4400000004</v>
      </c>
    </row>
    <row r="33" spans="1:7" s="7" customFormat="1" ht="14.25" customHeight="1" x14ac:dyDescent="0.25">
      <c r="A33" s="5" t="s">
        <v>36</v>
      </c>
      <c r="B33" s="6">
        <v>33896831</v>
      </c>
      <c r="C33" s="6">
        <v>3622630.97</v>
      </c>
      <c r="D33" s="6">
        <v>37519461.969999999</v>
      </c>
      <c r="E33" s="6">
        <v>12528465.609999999</v>
      </c>
      <c r="F33" s="6">
        <v>12308423.32</v>
      </c>
      <c r="G33" s="6">
        <f t="shared" si="0"/>
        <v>24990996.359999999</v>
      </c>
    </row>
    <row r="34" spans="1:7" s="7" customFormat="1" ht="14.25" customHeight="1" x14ac:dyDescent="0.25">
      <c r="A34" s="5" t="s">
        <v>37</v>
      </c>
      <c r="B34" s="6">
        <v>6883663</v>
      </c>
      <c r="C34" s="6">
        <v>-30000</v>
      </c>
      <c r="D34" s="6">
        <v>6853663</v>
      </c>
      <c r="E34" s="6">
        <v>2948431.86</v>
      </c>
      <c r="F34" s="6">
        <v>2948431.86</v>
      </c>
      <c r="G34" s="6">
        <f t="shared" si="0"/>
        <v>3905231.14</v>
      </c>
    </row>
    <row r="35" spans="1:7" s="7" customFormat="1" ht="14.25" customHeight="1" x14ac:dyDescent="0.25">
      <c r="A35" s="5" t="s">
        <v>38</v>
      </c>
      <c r="B35" s="6">
        <v>4795673</v>
      </c>
      <c r="C35" s="6">
        <v>567927.85</v>
      </c>
      <c r="D35" s="6">
        <v>5363600.8499999996</v>
      </c>
      <c r="E35" s="6">
        <v>2181000.96</v>
      </c>
      <c r="F35" s="6">
        <v>2181000.96</v>
      </c>
      <c r="G35" s="6">
        <f t="shared" si="0"/>
        <v>3182599.8899999997</v>
      </c>
    </row>
    <row r="36" spans="1:7" s="7" customFormat="1" ht="14.25" customHeight="1" x14ac:dyDescent="0.25">
      <c r="A36" s="5" t="s">
        <v>39</v>
      </c>
      <c r="B36" s="6">
        <v>19095088</v>
      </c>
      <c r="C36" s="6">
        <v>1936421.46</v>
      </c>
      <c r="D36" s="6">
        <v>21031509.460000001</v>
      </c>
      <c r="E36" s="6">
        <v>7953529.9800000004</v>
      </c>
      <c r="F36" s="6">
        <v>7953529.9800000004</v>
      </c>
      <c r="G36" s="6">
        <f t="shared" si="0"/>
        <v>13077979.48</v>
      </c>
    </row>
    <row r="37" spans="1:7" s="7" customFormat="1" ht="14.25" customHeight="1" x14ac:dyDescent="0.25">
      <c r="A37" s="5" t="s">
        <v>40</v>
      </c>
      <c r="B37" s="6">
        <v>93939855</v>
      </c>
      <c r="C37" s="6">
        <v>4221178.54</v>
      </c>
      <c r="D37" s="6">
        <v>98161033.540000007</v>
      </c>
      <c r="E37" s="6">
        <v>41665185.840000004</v>
      </c>
      <c r="F37" s="6">
        <v>41665185.840000004</v>
      </c>
      <c r="G37" s="6">
        <f t="shared" si="0"/>
        <v>56495847.700000003</v>
      </c>
    </row>
    <row r="38" spans="1:7" s="7" customFormat="1" ht="14.25" customHeight="1" x14ac:dyDescent="0.25">
      <c r="A38" s="5" t="s">
        <v>41</v>
      </c>
      <c r="B38" s="6">
        <v>24549610</v>
      </c>
      <c r="C38" s="6">
        <v>539438.71</v>
      </c>
      <c r="D38" s="6">
        <v>25089048.710000001</v>
      </c>
      <c r="E38" s="6">
        <v>8885952.6500000004</v>
      </c>
      <c r="F38" s="6">
        <v>8885952.6500000004</v>
      </c>
      <c r="G38" s="6">
        <f t="shared" si="0"/>
        <v>16203096.060000001</v>
      </c>
    </row>
    <row r="39" spans="1:7" s="7" customFormat="1" ht="14.25" customHeight="1" x14ac:dyDescent="0.25">
      <c r="A39" s="5" t="s">
        <v>42</v>
      </c>
      <c r="B39" s="6">
        <v>18081940</v>
      </c>
      <c r="C39" s="6">
        <v>1233198.23</v>
      </c>
      <c r="D39" s="6">
        <v>19315138.23</v>
      </c>
      <c r="E39" s="6">
        <v>9002107.7100000009</v>
      </c>
      <c r="F39" s="6">
        <v>9002107.7100000009</v>
      </c>
      <c r="G39" s="6">
        <f t="shared" si="0"/>
        <v>10313030.52</v>
      </c>
    </row>
    <row r="40" spans="1:7" s="7" customFormat="1" ht="14.25" customHeight="1" x14ac:dyDescent="0.25">
      <c r="A40" s="5" t="s">
        <v>43</v>
      </c>
      <c r="B40" s="6">
        <v>42158349</v>
      </c>
      <c r="C40" s="6">
        <v>3751637.6</v>
      </c>
      <c r="D40" s="6">
        <v>45909986.600000001</v>
      </c>
      <c r="E40" s="6">
        <v>19451371.960000001</v>
      </c>
      <c r="F40" s="6">
        <v>19451371.960000001</v>
      </c>
      <c r="G40" s="6">
        <f t="shared" si="0"/>
        <v>26458614.640000001</v>
      </c>
    </row>
    <row r="41" spans="1:7" s="7" customFormat="1" x14ac:dyDescent="0.25">
      <c r="A41" s="5"/>
      <c r="B41" s="6"/>
      <c r="C41" s="6"/>
      <c r="D41" s="6"/>
      <c r="E41" s="6"/>
      <c r="F41" s="6"/>
      <c r="G41" s="6"/>
    </row>
    <row r="42" spans="1:7" s="7" customFormat="1" x14ac:dyDescent="0.25">
      <c r="A42" s="5"/>
      <c r="B42" s="6"/>
      <c r="C42" s="6"/>
      <c r="D42" s="6"/>
      <c r="E42" s="6"/>
      <c r="F42" s="6"/>
      <c r="G42" s="6"/>
    </row>
    <row r="43" spans="1:7" s="7" customFormat="1" x14ac:dyDescent="0.25">
      <c r="A43" s="5"/>
      <c r="B43" s="6"/>
      <c r="C43" s="6"/>
      <c r="D43" s="6"/>
      <c r="E43" s="6"/>
      <c r="F43" s="6"/>
      <c r="G43" s="6"/>
    </row>
    <row r="44" spans="1:7" x14ac:dyDescent="0.25">
      <c r="A44" s="8" t="s">
        <v>44</v>
      </c>
      <c r="B44" s="9"/>
      <c r="C44" s="9"/>
      <c r="D44" s="9"/>
      <c r="E44" s="9"/>
      <c r="F44" s="9"/>
      <c r="G44" s="9"/>
    </row>
    <row r="45" spans="1:7" s="7" customFormat="1" x14ac:dyDescent="0.25">
      <c r="A45" s="10" t="s">
        <v>45</v>
      </c>
      <c r="B45" s="11">
        <f>SUM(B46:GASTO_E_FIN_01)</f>
        <v>0</v>
      </c>
      <c r="C45" s="11">
        <f>SUM(C46:GASTO_E_FIN_02)</f>
        <v>0</v>
      </c>
      <c r="D45" s="11">
        <f>SUM(D46:GASTO_E_FIN_03)</f>
        <v>0</v>
      </c>
      <c r="E45" s="11">
        <f>SUM(E46:GASTO_E_FIN_04)</f>
        <v>0</v>
      </c>
      <c r="F45" s="11">
        <f>SUM(F46:GASTO_E_FIN_05)</f>
        <v>0</v>
      </c>
      <c r="G45" s="11">
        <f>SUM(G46:GASTO_E_FIN_06)</f>
        <v>0</v>
      </c>
    </row>
    <row r="46" spans="1:7" s="7" customFormat="1" ht="14.25" customHeight="1" x14ac:dyDescent="0.25">
      <c r="A46" s="5" t="s">
        <v>46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f>D46-E46</f>
        <v>0</v>
      </c>
    </row>
    <row r="47" spans="1:7" s="7" customFormat="1" ht="14.25" customHeight="1" x14ac:dyDescent="0.25">
      <c r="A47" s="5" t="s">
        <v>47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f t="shared" ref="G47:G53" si="1">D47-E47</f>
        <v>0</v>
      </c>
    </row>
    <row r="48" spans="1:7" s="7" customFormat="1" ht="14.25" customHeight="1" x14ac:dyDescent="0.25">
      <c r="A48" s="5" t="s">
        <v>48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f t="shared" si="1"/>
        <v>0</v>
      </c>
    </row>
    <row r="49" spans="1:7" s="7" customFormat="1" ht="14.25" customHeight="1" x14ac:dyDescent="0.25">
      <c r="A49" s="5" t="s">
        <v>49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f t="shared" si="1"/>
        <v>0</v>
      </c>
    </row>
    <row r="50" spans="1:7" s="7" customFormat="1" x14ac:dyDescent="0.25">
      <c r="A50" s="5" t="s">
        <v>50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f t="shared" si="1"/>
        <v>0</v>
      </c>
    </row>
    <row r="51" spans="1:7" s="7" customFormat="1" x14ac:dyDescent="0.25">
      <c r="A51" s="5" t="s">
        <v>51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1"/>
        <v>0</v>
      </c>
    </row>
    <row r="52" spans="1:7" s="7" customFormat="1" x14ac:dyDescent="0.25">
      <c r="A52" s="5" t="s">
        <v>52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f t="shared" si="1"/>
        <v>0</v>
      </c>
    </row>
    <row r="53" spans="1:7" s="7" customFormat="1" x14ac:dyDescent="0.25">
      <c r="A53" s="5" t="s">
        <v>53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f t="shared" si="1"/>
        <v>0</v>
      </c>
    </row>
    <row r="54" spans="1:7" x14ac:dyDescent="0.25">
      <c r="A54" s="8" t="s">
        <v>44</v>
      </c>
      <c r="B54" s="9"/>
      <c r="C54" s="9"/>
      <c r="D54" s="9"/>
      <c r="E54" s="9"/>
      <c r="F54" s="9"/>
      <c r="G54" s="9"/>
    </row>
    <row r="55" spans="1:7" x14ac:dyDescent="0.25">
      <c r="A55" s="10" t="s">
        <v>54</v>
      </c>
      <c r="B55" s="11">
        <f>GASTO_NE_T1+GASTO_E_T1</f>
        <v>670939296</v>
      </c>
      <c r="C55" s="11">
        <f>GASTO_NE_T2+GASTO_E_T2</f>
        <v>32396362.820000004</v>
      </c>
      <c r="D55" s="11">
        <f>GASTO_NE_T3+GASTO_E_T3</f>
        <v>703335658.82000005</v>
      </c>
      <c r="E55" s="11">
        <f>GASTO_NE_T4+GASTO_E_T4</f>
        <v>270867853.53000003</v>
      </c>
      <c r="F55" s="11">
        <f>GASTO_NE_T5+GASTO_E_T5</f>
        <v>269750312.5</v>
      </c>
      <c r="G55" s="11">
        <f>GASTO_NE_T6+GASTO_E_T6</f>
        <v>432467805.2899999</v>
      </c>
    </row>
    <row r="56" spans="1:7" x14ac:dyDescent="0.25">
      <c r="A56" s="12"/>
      <c r="B56" s="12"/>
      <c r="C56" s="12"/>
      <c r="D56" s="12"/>
      <c r="E56" s="12"/>
      <c r="F56" s="12"/>
      <c r="G56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5" xr:uid="{E4642AD5-4457-40A6-8E79-824021F3E2A3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6 b)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2022-07-28T12:21:55Z</dcterms:created>
  <dcterms:modified xsi:type="dcterms:W3CDTF">2023-03-27T18:01:20Z</dcterms:modified>
</cp:coreProperties>
</file>