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marripa\Documents\Dir Contabilidad\1_Dirección Conta\25_Armonización Contable\2022\3er_Trimestre\03_Armonización Programática\"/>
    </mc:Choice>
  </mc:AlternateContent>
  <xr:revisionPtr revIDLastSave="0" documentId="13_ncr:1_{DE6EABB5-D1D1-465B-B498-9320C675ECC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.13_0333_INR_PLGT_000_2203" sheetId="9" r:id="rId1"/>
    <sheet name="Hoja1" sheetId="7" state="hidden" r:id="rId2"/>
  </sheets>
  <definedNames>
    <definedName name="_xlnm._FilterDatabase" localSheetId="0" hidden="1">'2.13_0333_INR_PLGT_000_2203'!$A$3:$X$60</definedName>
    <definedName name="_ftn1" localSheetId="0">'2.13_0333_INR_PLGT_000_2203'!#REF!</definedName>
    <definedName name="_ftnref1" localSheetId="0">'2.13_0333_INR_PLGT_000_2203'!#REF!</definedName>
    <definedName name="_xlnm.Print_Titles" localSheetId="0">'2.13_0333_INR_PLGT_000_2203'!$1:$4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9" l="1"/>
  <c r="G8" i="9"/>
  <c r="H8" i="9"/>
  <c r="I8" i="9"/>
  <c r="J8" i="9"/>
  <c r="T50" i="9"/>
  <c r="T47" i="9"/>
  <c r="T48" i="9"/>
  <c r="V13" i="9"/>
  <c r="T13" i="9" s="1"/>
  <c r="T12" i="9"/>
  <c r="T40" i="9"/>
  <c r="T35" i="9"/>
  <c r="T34" i="9"/>
  <c r="T24" i="9"/>
  <c r="T20" i="9"/>
  <c r="T60" i="9"/>
  <c r="T59" i="9"/>
  <c r="T58" i="9"/>
  <c r="T56" i="9"/>
  <c r="T55" i="9"/>
  <c r="T54" i="9"/>
  <c r="T53" i="9"/>
  <c r="T52" i="9"/>
  <c r="T49" i="9"/>
  <c r="T45" i="9"/>
  <c r="T44" i="9"/>
  <c r="T43" i="9"/>
  <c r="T42" i="9"/>
  <c r="T41" i="9"/>
  <c r="T39" i="9"/>
  <c r="T38" i="9"/>
  <c r="T37" i="9"/>
  <c r="T36" i="9"/>
  <c r="T32" i="9"/>
  <c r="T31" i="9"/>
  <c r="T30" i="9"/>
  <c r="T28" i="9"/>
  <c r="T27" i="9"/>
  <c r="T25" i="9"/>
  <c r="T22" i="9"/>
  <c r="T21" i="9"/>
  <c r="T19" i="9"/>
  <c r="T18" i="9"/>
  <c r="T16" i="9"/>
  <c r="T15" i="9"/>
  <c r="T14" i="9"/>
  <c r="V12" i="9"/>
  <c r="U12" i="9"/>
  <c r="T11" i="9"/>
  <c r="V8" i="9"/>
  <c r="U8" i="9"/>
  <c r="U5" i="9"/>
  <c r="V5" i="9"/>
  <c r="T8" i="9" l="1"/>
  <c r="T5" i="9"/>
  <c r="V10" i="9"/>
  <c r="T10" i="9" l="1"/>
</calcChain>
</file>

<file path=xl/sharedStrings.xml><?xml version="1.0" encoding="utf-8"?>
<sst xmlns="http://schemas.openxmlformats.org/spreadsheetml/2006/main" count="730" uniqueCount="220">
  <si>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</si>
  <si>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</si>
  <si>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</si>
  <si>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</si>
  <si>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</si>
  <si>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</si>
  <si>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</si>
  <si>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</si>
  <si>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</si>
  <si>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</si>
  <si>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</si>
  <si>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</si>
  <si>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</si>
  <si>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</si>
  <si>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</si>
  <si>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</si>
  <si>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</si>
  <si>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</si>
  <si>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</si>
  <si>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</si>
  <si>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</si>
  <si>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</si>
  <si>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</si>
  <si>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</si>
  <si>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</si>
  <si>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</si>
  <si>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</si>
  <si>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</si>
  <si>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</si>
  <si>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</si>
  <si>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</si>
  <si>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>Nivel de la MIR del programa</t>
  </si>
  <si>
    <t>Modificado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</si>
  <si>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</si>
  <si>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</si>
  <si>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</si>
  <si>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</si>
  <si>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</si>
  <si>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</si>
  <si>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</si>
  <si>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</si>
  <si>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Descripción de variables de la fórmula</t>
  </si>
  <si>
    <t>Programa o proyecto de Inversión</t>
  </si>
  <si>
    <t>E</t>
  </si>
  <si>
    <t>E046</t>
  </si>
  <si>
    <t>Poder Legislativo</t>
  </si>
  <si>
    <t>SI</t>
  </si>
  <si>
    <t>Fin</t>
  </si>
  <si>
    <t>Contribuir a la construcción del Estado de Derecho, en el Estado de Guanajuato, mediante las funciones de representación, legislación, fiscalización y transparencia que favorezcan el desarrollo del Estado de Guanajuato.</t>
  </si>
  <si>
    <t>A/B*100</t>
  </si>
  <si>
    <t>Iniciativas</t>
  </si>
  <si>
    <t>Porcentaje</t>
  </si>
  <si>
    <t>A</t>
  </si>
  <si>
    <t>índice</t>
  </si>
  <si>
    <t>Número Índice</t>
  </si>
  <si>
    <t>Propósito</t>
  </si>
  <si>
    <t>Los ciudadanos del Estado de Guanajuato cuentan con Leyes, Reglamentos y Decretos que les permite tener una convivencia armónica dentro de un marco de derecho y seguridad que fomentan el bienes</t>
  </si>
  <si>
    <t>Dictámenes y Acuerdos/Asuntos</t>
  </si>
  <si>
    <t>Componente</t>
  </si>
  <si>
    <t>Labores Legislativas realizadas en el Congreso del Estado.</t>
  </si>
  <si>
    <t>Actividad</t>
  </si>
  <si>
    <t>Porcentaje de Avance Físico Ejercido/Porcentaje de Avance Fisico Programado</t>
  </si>
  <si>
    <t>Porcentaje de Avance Financiero Ejercido/Porcentaje de Avance Financiero Programado</t>
  </si>
  <si>
    <t>Administración del Archivo General del Poder Legislativo del Estado de Guanajuato</t>
  </si>
  <si>
    <t>Elaboración del Diario de los Debates</t>
  </si>
  <si>
    <t>Número de Sesiones que Cuentan con Expediente</t>
  </si>
  <si>
    <t>Porcentaje de reportes, bases de datos y criterios técnicos generados con estadística económica y financiera</t>
  </si>
  <si>
    <t>Rendición de Cuentas</t>
  </si>
  <si>
    <t>Cumplimiento de Obligaciones</t>
  </si>
  <si>
    <t>Atención y Seguimiento a los Servicios al Personal</t>
  </si>
  <si>
    <t>Fortalecimiento Institucional</t>
  </si>
  <si>
    <t>Administración de Hardware y Software</t>
  </si>
  <si>
    <t>Seguridad Informática, Gestión de Accesos y Servicios</t>
  </si>
  <si>
    <t>Soporte Técnico, Capacitación y Atención a Usuarios</t>
  </si>
  <si>
    <t>Función de Fiscalización</t>
  </si>
  <si>
    <t>Función Contenciosa Administrativa</t>
  </si>
  <si>
    <t>Pagos de nómina y su registro contable correspondiente</t>
  </si>
  <si>
    <t>Pagos realizados</t>
  </si>
  <si>
    <t>Soporte y mantenimiento de servicios tecnologícos</t>
  </si>
  <si>
    <t>Servicios realizados</t>
  </si>
  <si>
    <t>Oferta de capacitación a personal de la ASEG</t>
  </si>
  <si>
    <t>Eventos de capacitación realizados</t>
  </si>
  <si>
    <t>A/B *100</t>
  </si>
  <si>
    <t>Realización de Labores de Fiscalización conforme a lo dispuesto en la Ley</t>
  </si>
  <si>
    <t>Índice de Gobierno Abierto</t>
  </si>
  <si>
    <t>Índice de Métrica de la Transparencia</t>
  </si>
  <si>
    <t>Labores de representación por los Diputados y Diputadas del Honorable Congreso del Estado realizadas.</t>
  </si>
  <si>
    <t>Investigaciónes realizadas/Peticiones realizadas</t>
  </si>
  <si>
    <t>Sesiones publicadas/Sesiones Documentadas</t>
  </si>
  <si>
    <t>A/B</t>
  </si>
  <si>
    <t>Dictamenes Elaborados por Sesión del Pleno /Total número de Sesiones Realizadas</t>
  </si>
  <si>
    <t>Promedio</t>
  </si>
  <si>
    <t>Informe de Auditorias Realizadas/Total de Auditorias programadas</t>
  </si>
  <si>
    <t>Labores de fiscalización y Transparencia realizadas por el Congreso del Estado y su Órgano Técnico</t>
  </si>
  <si>
    <t>Porcentaje de Instrumentación del Parlamento Abierto</t>
  </si>
  <si>
    <t>Información Publicada en el Portal/Total de Disposiciones de Ley de Transparencia</t>
  </si>
  <si>
    <t>Indicadores y Principios Instrumentados/Total de Indicadores y Principios de Parlamento Abierto</t>
  </si>
  <si>
    <t>Informes Notifcados al Pleno/Auditorias Programdas</t>
  </si>
  <si>
    <t>Eventos realizados/eventos programados</t>
  </si>
  <si>
    <t>Servicios realizados/servicios programados</t>
  </si>
  <si>
    <t>Pagos realizados/pagos programados</t>
  </si>
  <si>
    <t>Porcentaje de Avance Físico del Proceso/Proyecto</t>
  </si>
  <si>
    <t>Porcentaje de Avance Financiero del Proceso/Proyecto</t>
  </si>
  <si>
    <t>Asuntos legislativos recibidos/Asuntos Legislativos atendidos</t>
  </si>
  <si>
    <t>Porcentaje de Eficiencia del Quehacer Legislativo</t>
  </si>
  <si>
    <t>Porcentaje de Eficacia de la Representatividad Legislativa</t>
  </si>
  <si>
    <t>Porcentaje de Asuntos Legislativos Elaborados</t>
  </si>
  <si>
    <t>Porcentaje de Atención a la Investigación Legislativa y Parlamentaria</t>
  </si>
  <si>
    <t>Porcentaje de Publicaciones de Sesiones por el Diario de Debates</t>
  </si>
  <si>
    <t>Promedio de Dictámenes por Sesión del Pleno</t>
  </si>
  <si>
    <t>Porcentaje de Informes de Auditoria de la Contraloría Interna del Poder Legislativo</t>
  </si>
  <si>
    <t>Porcentaje de Cumplimiento a la Ley Transparencia.</t>
  </si>
  <si>
    <t>Porcentaje de Cumplimiento Temporal de la Fiscalización</t>
  </si>
  <si>
    <t>Porcentaje de acciones para la administración del Archivo General conforme al plan de trabajo realizadas</t>
  </si>
  <si>
    <t>(A/B)*100</t>
  </si>
  <si>
    <t>Porcentaje de Sesiones Conforme a la Actividad Parlamentaria Transcritas</t>
  </si>
  <si>
    <t>(Número de Transcripciones Realizadas/Número de Sesiones Celebradas)*100</t>
  </si>
  <si>
    <t>Porcentaje de Sesiones que Cuentan con Expediente</t>
  </si>
  <si>
    <t>(Número de Sesiones con Expediente/Número de Sesiones Celebradas)*100</t>
  </si>
  <si>
    <t>(Número de Reportes, Bases de Datos y Criterios Técnicos Generados con Estadística Económica y Financiera Elaborados/Número de Reportes, Bases de Datos y Criterios Técnicos Generados con Estadística Económica y Financiera Programados)*100</t>
  </si>
  <si>
    <t>Reportes Generados con Estadística Económica Financiera Elaborados</t>
  </si>
  <si>
    <t>Porcentaje de Análisis, Estudios e Investigaciones sobre Finanzas Públicas y Temas Relevantes para la Actividad Legislativa Elaborados</t>
  </si>
  <si>
    <t>Análisis, Estudios, Fichas Técnicas e Investigaciones sobre Finanzas Públicas y Temas Relevantes para la Actividad Legislativa Elaborados</t>
  </si>
  <si>
    <t>(Número de análisis, Estudios e Investigaciones sobre Finanzas Públicas y Temas Relevantes para la Actividad Legislativa Elaborados/Número de análisis, Estudios e Investigaciones sobre Finanzas Públicas y Temas Relevantes para la Actividad Legislativa Programados)*100</t>
  </si>
  <si>
    <t>Porcentaje de Peticiones Recibidas Atendidas</t>
  </si>
  <si>
    <t>Solicitudes Ciudadanas Recibidas Atendidas</t>
  </si>
  <si>
    <t>Porcentaje de Personal de Casas de Enlace Atendidos y Capacitados</t>
  </si>
  <si>
    <t>Personal de Casas de Enlaces Atendidos y Capacitados</t>
  </si>
  <si>
    <t>Porcentaje de Foros Organizados y Proyectos de Monitoreo Realizados</t>
  </si>
  <si>
    <t>Implementación de Mejores Prácticas Legislativas</t>
  </si>
  <si>
    <t>(Numeraría de foros y proyectos ejecutados/ Número de foros y proyectos planeados)*100</t>
  </si>
  <si>
    <t>Porcentaje de Sesiones Celebradas Atendidas</t>
  </si>
  <si>
    <t>(Número de Sesiones Celebradas Atendidas/Número de Sesiones Celebradas)*100</t>
  </si>
  <si>
    <t>Porcentaje de Campañas Realizadas y Publicadas</t>
  </si>
  <si>
    <t>Generación de Estrategias y Campañas</t>
  </si>
  <si>
    <t>(Número de Campañas Realizadas y Publicadas/ Número de Campañas Programadas) *100</t>
  </si>
  <si>
    <t>Porcentaje de Informes Contables, Presupuestales y Programáticos Establecidos en la Ley de Contabilidad Gubernamental Publicados</t>
  </si>
  <si>
    <t>(Número de Informes Establecidos en la Ley de Contabilidad Gubernamental Publicados/Número Informes a Publicar de Acuerdo a la Ley General de Contabilidad Gubernamental)*100</t>
  </si>
  <si>
    <t>Porcentaje de Informes Contables, Presupuestales y Programáticos Establecidos en la Ley de Contabilidad Gubernamental y otras Normatividades Presentados</t>
  </si>
  <si>
    <t>(Número de Informes Establecidos en la Ley de Contabilidad Gubernamental Presentados/Número de Informes establecidos en la Ley General de Contabilidad Gubernamental y otras normatividades)*100</t>
  </si>
  <si>
    <t>Porcentaje de Acciones para Integración del PAA Realizadas</t>
  </si>
  <si>
    <t>Integración del Programa Anual de Adquisiciones y sus Modificaciones, de conformidad a lo establecido en la Ley de Contrataciones Públicas para el Estado de Guanajuato.</t>
  </si>
  <si>
    <t>(Número de Acciones Realizadas/Número de Acciones Programadas)*100</t>
  </si>
  <si>
    <t>Gestión de Mantenimientos de Equipos Electromecánicos</t>
  </si>
  <si>
    <t>Porcentaje de Mantenimientos a Equipos Electromecánicos Contratados con Seguimiento</t>
  </si>
  <si>
    <t>Porcentaje de Solicitudes y Requerimientos de Servicio Atendidos</t>
  </si>
  <si>
    <t>(Número de Solicitudes de Servicio Atendidas/Número de Solicitudes de Servicio Recibidas)*100</t>
  </si>
  <si>
    <t>Porcentaje de Respaldos de Información Realizados</t>
  </si>
  <si>
    <t>(Número de Respaldos Realizados/Número de Respaldos Programados)*100</t>
  </si>
  <si>
    <t>Elaboración del Anteproyecto de Presupuesto de Egresos del PLE</t>
  </si>
  <si>
    <t>Porcentaje de Acciones del Anteproyecto de Egresos del Poder Legislativo del Estado de Guanajuato Realizadas</t>
  </si>
  <si>
    <t>(Número de Dispositivos Elaborados y Presentados/Número de Dispositivos Requeridos )*100</t>
  </si>
  <si>
    <t>Porcentaje de Auditorías Programadas Concluidas</t>
  </si>
  <si>
    <t>(Número de Auditorías Programadas Concluidas/ Número de Auditorías Programadas)*100</t>
  </si>
  <si>
    <t>Porcentaje Quejas o Denuncias Recibidas Atendidas</t>
  </si>
  <si>
    <t>Seguimiento a la Presentación de la Declaración Patrimonial de Modificación (Anual)</t>
  </si>
  <si>
    <t>Porcentaje de Servidores Públicos con Declaración Patrimonial de Modificación (Seguimiento)</t>
  </si>
  <si>
    <t>(Número de Servidores Públicos Obligados a Presentar Declaracion Patrimonial con Seguimiento/Número de Servidores Públicos Obligados)*100</t>
  </si>
  <si>
    <t>Elaboración y Publicación en Línea de Informes de Auditoría Públicos</t>
  </si>
  <si>
    <t>Porcentaje de Informes de Auditoría Programados Elaborados y Publicados</t>
  </si>
  <si>
    <t>Organización y Celebración Sesiones JGyCP</t>
  </si>
  <si>
    <t>Porcentaje de Sesiones JGyCP Convocadas Atendidas</t>
  </si>
  <si>
    <t>Número de Sesiones Convocadas Atendidas/Número de Sesiones Convocadas Atendidas Programadas)*100</t>
  </si>
  <si>
    <t>Organización y Generación de Logística de Eventos</t>
  </si>
  <si>
    <t>Porcentaje de Eventos Realizados</t>
  </si>
  <si>
    <t>(Número de Eventos Realizados/Número de Eventos Solicitados)*100</t>
  </si>
  <si>
    <t>Porcentaje de Obligaciones Patronales de Seguridad Social Enteradas</t>
  </si>
  <si>
    <t>(Número de Obligaciones Patronales de Seguridad Social Enteradas / Número de Incidencias Autorizadas)*100</t>
  </si>
  <si>
    <t>Porcentaje de Evaluaciones al Desempeño Gestionadas</t>
  </si>
  <si>
    <t>(Número de Evaluaciones al Desempeño Gestionadas / Número de Evaluaciones al Desempeño Programadas) *100</t>
  </si>
  <si>
    <t>(Número de Quejas o Denuncias Recibidas Atendidas/Número de Quejas o Denuncias Recibidas) *100</t>
  </si>
  <si>
    <t>(Número de Personas Atendidas/Número de Solicitudes de Requeridas)*100</t>
  </si>
  <si>
    <t>(Número de Solicitudes Recibidas y Atendidas/Número de Solicitudes Recibidas)*100</t>
  </si>
  <si>
    <t>(Número de Acciones de Gestión, Conservación, y Difusión Documental. SID: https://siad.congresogto.gob.mx/oficialiapartes/Procesos/prListadoSeguimiento; Portal del Congreso: https://www.congresogto.gob.mx/)</t>
  </si>
  <si>
    <t>Atención a la Comisión de Administración</t>
  </si>
  <si>
    <t>Porcentaje de Servicios de Mantenimiento Atendidos</t>
  </si>
  <si>
    <t>Servicios de Mantenimiento Atendidos</t>
  </si>
  <si>
    <t>(Número de Servicios de Mantenimiento Atendidos/Número de Servicios de Mantenimiento Requeridos) *100</t>
  </si>
  <si>
    <t>Porcentaje de Acuerdos Generados Turnados a las Áreas</t>
  </si>
  <si>
    <t>Atención a trámites Jurídico Consultivo</t>
  </si>
  <si>
    <t>Porcentaje de Solicitudes Recibidas Atendidas en Tiempo y Forma</t>
  </si>
  <si>
    <t>Recepción de solicitudes de Información y gestión interna para otorgar respuesta en tiempo y forma</t>
  </si>
  <si>
    <t>(Número de Solicitudes Recibidas Atendidas en Tiempo y Forma/Número de Solicitudes Recibidas)*100</t>
  </si>
  <si>
    <t>Porcentaje de Obligaciones de Transparencia Atendidas en Tiempo y Forma</t>
  </si>
  <si>
    <t>Actualización de Obligaciones de Transparencia</t>
  </si>
  <si>
    <t>(Número de Obligaciones de Transparencia Atendidas en Tiempo y Forma/Número de Obligaciones de Transparencia)*100</t>
  </si>
  <si>
    <t>Coordinación en Materia de Gobierno Abierto</t>
  </si>
  <si>
    <t>(Número de Contratos Solicitados Atendidos/Número de Contratos Solicitados)*100</t>
  </si>
  <si>
    <t>Porcentaje de Consultas Solicitadas Atendidas</t>
  </si>
  <si>
    <t>Porcentaje de Solicitudes de Apoyos Técnicos y Capacitaciones Atendidas</t>
  </si>
  <si>
    <t>1.1. Legislación</t>
  </si>
  <si>
    <t>1.1.2 Fiscalización</t>
  </si>
  <si>
    <t>Poder Legislativo del Estado de Guanajuato</t>
  </si>
  <si>
    <t>Congreso del Estado de Guanajuato</t>
  </si>
  <si>
    <t>Auditoria Superior del Estado de Guanajuato</t>
  </si>
  <si>
    <t>P2423 Labores Legislativas</t>
  </si>
  <si>
    <t>P2424 Labores de Representación</t>
  </si>
  <si>
    <t>P2425 Labores de Fiscalización</t>
  </si>
  <si>
    <t>P2426 Labores de Transparencia</t>
  </si>
  <si>
    <t>G1156 Dirección General de Administración</t>
  </si>
  <si>
    <t>G1157 Contraloría Interna</t>
  </si>
  <si>
    <t>G2118 Administración de Secretaria General</t>
  </si>
  <si>
    <t>G1158 Administración de la Auditoria Superior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</si>
  <si>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</si>
  <si>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</si>
  <si>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</si>
  <si>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</si>
  <si>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</si>
  <si>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Aprobado
</t>
  </si>
  <si>
    <t xml:space="preserve">Devengado
</t>
  </si>
  <si>
    <t xml:space="preserve">Ejercido
</t>
  </si>
  <si>
    <t xml:space="preserve">Pagado
</t>
  </si>
  <si>
    <t xml:space="preserve">Cuenta con MIR
(SI/NO)
</t>
  </si>
  <si>
    <t xml:space="preserve">Nombre del Indicador
</t>
  </si>
  <si>
    <t xml:space="preserve">Nivel de la MIR, al que corresponde el indicador
</t>
  </si>
  <si>
    <t xml:space="preserve">Fórmula de cálculo
</t>
  </si>
  <si>
    <t xml:space="preserve">Meta del indicador Programada
</t>
  </si>
  <si>
    <t xml:space="preserve">Meta del indicador Modificada
</t>
  </si>
  <si>
    <t xml:space="preserve">Meta del indicador alcanzada
</t>
  </si>
  <si>
    <t>Poder Legislativo del Estado de Guanajuato
Indicadores de Resultados
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</si>
</sst>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3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70">
    <xf numFmtId="0" fontId="0" fillId="0" borderId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9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9" applyNumberFormat="0" applyAlignment="0" applyProtection="0"/>
    <xf numFmtId="0" fontId="17" fillId="11" borderId="10" applyNumberFormat="0" applyAlignment="0" applyProtection="0"/>
    <xf numFmtId="0" fontId="18" fillId="11" borderId="9" applyNumberFormat="0" applyAlignment="0" applyProtection="0"/>
    <xf numFmtId="0" fontId="19" fillId="0" borderId="11" applyNumberFormat="0" applyFill="0" applyAlignment="0" applyProtection="0"/>
    <xf numFmtId="0" fontId="20" fillId="12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3" borderId="13" applyNumberFormat="0" applyFont="0" applyAlignment="0" applyProtection="0"/>
  </cellStyleXfs>
  <cellXfs count="111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25" fillId="0" borderId="0" xfId="0" applyNumberFormat="1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>
      <alignment horizontal="left"/>
    </xf>
    <xf numFmtId="0" fontId="25" fillId="0" borderId="0" xfId="0" applyFont="1"/>
    <xf numFmtId="0" fontId="6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5" fillId="38" borderId="0" xfId="0" applyFont="1" applyFill="1" applyProtection="1">
      <protection locked="0"/>
    </xf>
    <xf numFmtId="0" fontId="25" fillId="0" borderId="0" xfId="0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0" fontId="25" fillId="5" borderId="1" xfId="16" applyFont="1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vertical="top"/>
    </xf>
    <xf numFmtId="0" fontId="25" fillId="4" borderId="1" xfId="16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0" fontId="25" fillId="6" borderId="1" xfId="16" applyFont="1" applyFill="1" applyBorder="1" applyAlignment="1">
      <alignment vertical="center"/>
    </xf>
    <xf numFmtId="0" fontId="26" fillId="3" borderId="3" xfId="0" applyFont="1" applyFill="1" applyBorder="1" applyAlignment="1">
      <alignment horizontal="centerContinuous"/>
    </xf>
    <xf numFmtId="0" fontId="26" fillId="4" borderId="3" xfId="8" applyFont="1" applyFill="1" applyBorder="1" applyAlignment="1" applyProtection="1">
      <alignment horizontal="centerContinuous" vertical="center" wrapText="1"/>
      <protection locked="0"/>
    </xf>
    <xf numFmtId="0" fontId="26" fillId="2" borderId="3" xfId="0" applyFont="1" applyFill="1" applyBorder="1" applyAlignment="1">
      <alignment horizontal="centerContinuous" vertical="center" wrapText="1"/>
    </xf>
    <xf numFmtId="0" fontId="26" fillId="5" borderId="3" xfId="0" applyFont="1" applyFill="1" applyBorder="1" applyAlignment="1">
      <alignment horizontal="centerContinuous" wrapText="1"/>
    </xf>
    <xf numFmtId="0" fontId="26" fillId="5" borderId="3" xfId="0" applyFont="1" applyFill="1" applyBorder="1" applyAlignment="1">
      <alignment horizontal="center" vertical="center" wrapText="1"/>
    </xf>
    <xf numFmtId="0" fontId="26" fillId="6" borderId="0" xfId="16" applyFont="1" applyFill="1" applyAlignment="1">
      <alignment horizontal="centerContinuous" vertical="center" wrapText="1"/>
    </xf>
    <xf numFmtId="0" fontId="8" fillId="0" borderId="0" xfId="0" applyFont="1"/>
    <xf numFmtId="0" fontId="26" fillId="3" borderId="1" xfId="0" applyFont="1" applyFill="1" applyBorder="1" applyAlignment="1">
      <alignment horizontal="center" vertical="center" wrapText="1"/>
    </xf>
    <xf numFmtId="4" fontId="26" fillId="4" borderId="1" xfId="16" applyNumberFormat="1" applyFont="1" applyFill="1" applyBorder="1" applyAlignment="1">
      <alignment horizontal="center" vertical="center" wrapText="1"/>
    </xf>
    <xf numFmtId="0" fontId="26" fillId="4" borderId="1" xfId="16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5" borderId="1" xfId="16" applyFont="1" applyFill="1" applyBorder="1" applyAlignment="1">
      <alignment horizontal="center" vertical="center" wrapText="1"/>
    </xf>
    <xf numFmtId="0" fontId="26" fillId="6" borderId="2" xfId="16" applyFont="1" applyFill="1" applyBorder="1" applyAlignment="1">
      <alignment horizontal="center" vertical="center" wrapText="1"/>
    </xf>
    <xf numFmtId="0" fontId="26" fillId="6" borderId="1" xfId="16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vertical="center"/>
    </xf>
    <xf numFmtId="0" fontId="25" fillId="0" borderId="0" xfId="0" applyFont="1" applyAlignment="1" applyProtection="1">
      <alignment horizontal="justify" wrapText="1"/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165" fontId="27" fillId="0" borderId="16" xfId="0" applyNumberFormat="1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justify" vertical="center" wrapText="1"/>
    </xf>
    <xf numFmtId="9" fontId="0" fillId="0" borderId="16" xfId="17" applyFont="1" applyBorder="1" applyAlignment="1" applyProtection="1">
      <alignment horizontal="center" vertical="center"/>
      <protection locked="0"/>
    </xf>
    <xf numFmtId="1" fontId="0" fillId="0" borderId="16" xfId="17" applyNumberFormat="1" applyFont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left" vertical="center"/>
    </xf>
    <xf numFmtId="0" fontId="27" fillId="0" borderId="18" xfId="0" applyFont="1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27" fillId="0" borderId="19" xfId="0" applyFont="1" applyBorder="1" applyAlignment="1" applyProtection="1">
      <alignment horizontal="left" vertical="center"/>
      <protection locked="0"/>
    </xf>
    <xf numFmtId="165" fontId="27" fillId="0" borderId="19" xfId="0" applyNumberFormat="1" applyFont="1" applyBorder="1" applyAlignment="1" applyProtection="1">
      <alignment horizontal="center" vertical="center"/>
      <protection locked="0"/>
    </xf>
    <xf numFmtId="0" fontId="27" fillId="0" borderId="19" xfId="0" applyFont="1" applyBorder="1" applyAlignment="1">
      <alignment horizontal="justify" vertical="center" wrapText="1"/>
    </xf>
    <xf numFmtId="0" fontId="27" fillId="0" borderId="19" xfId="0" applyFont="1" applyBorder="1" applyAlignment="1">
      <alignment horizontal="center" vertical="center"/>
    </xf>
    <xf numFmtId="2" fontId="27" fillId="0" borderId="19" xfId="17" applyNumberFormat="1" applyFont="1" applyFill="1" applyBorder="1" applyAlignment="1" applyProtection="1">
      <alignment horizontal="center" vertical="center"/>
      <protection locked="0"/>
    </xf>
    <xf numFmtId="2" fontId="27" fillId="0" borderId="19" xfId="17" applyNumberFormat="1" applyFont="1" applyBorder="1" applyAlignment="1" applyProtection="1">
      <alignment horizontal="center" vertical="center"/>
      <protection locked="0"/>
    </xf>
    <xf numFmtId="0" fontId="27" fillId="0" borderId="20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justify" vertical="center" wrapText="1"/>
    </xf>
    <xf numFmtId="9" fontId="0" fillId="0" borderId="19" xfId="17" applyFont="1" applyBorder="1" applyAlignment="1" applyProtection="1">
      <alignment horizontal="center" vertical="center"/>
      <protection locked="0"/>
    </xf>
    <xf numFmtId="1" fontId="0" fillId="0" borderId="19" xfId="17" applyNumberFormat="1" applyFont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left" vertical="center"/>
    </xf>
    <xf numFmtId="0" fontId="27" fillId="0" borderId="19" xfId="0" applyFont="1" applyBorder="1" applyAlignment="1" applyProtection="1">
      <alignment horizontal="center" vertical="center"/>
      <protection locked="0"/>
    </xf>
    <xf numFmtId="0" fontId="27" fillId="0" borderId="19" xfId="0" applyFont="1" applyBorder="1" applyAlignment="1" applyProtection="1">
      <alignment horizontal="justify" vertical="center" wrapText="1"/>
      <protection locked="0"/>
    </xf>
    <xf numFmtId="0" fontId="0" fillId="0" borderId="19" xfId="0" applyBorder="1" applyAlignment="1" applyProtection="1">
      <alignment horizontal="justify" vertical="center" wrapText="1"/>
      <protection locked="0"/>
    </xf>
    <xf numFmtId="0" fontId="27" fillId="0" borderId="19" xfId="7" applyFont="1" applyBorder="1" applyAlignment="1">
      <alignment horizontal="justify" vertical="center" wrapText="1"/>
    </xf>
    <xf numFmtId="0" fontId="27" fillId="38" borderId="19" xfId="7" quotePrefix="1" applyFont="1" applyFill="1" applyBorder="1" applyAlignment="1">
      <alignment horizontal="justify" vertical="center" wrapText="1"/>
    </xf>
    <xf numFmtId="0" fontId="27" fillId="0" borderId="19" xfId="7" quotePrefix="1" applyFont="1" applyBorder="1" applyAlignment="1">
      <alignment horizontal="center" vertical="center"/>
    </xf>
    <xf numFmtId="0" fontId="27" fillId="0" borderId="19" xfId="7" quotePrefix="1" applyFont="1" applyBorder="1" applyAlignment="1">
      <alignment horizontal="justify" vertical="center" wrapText="1"/>
    </xf>
    <xf numFmtId="9" fontId="27" fillId="0" borderId="19" xfId="17" quotePrefix="1" applyFont="1" applyFill="1" applyBorder="1" applyAlignment="1">
      <alignment horizontal="center" vertical="center"/>
    </xf>
    <xf numFmtId="0" fontId="27" fillId="0" borderId="20" xfId="7" quotePrefix="1" applyFont="1" applyBorder="1" applyAlignment="1">
      <alignment horizontal="left" vertical="center"/>
    </xf>
    <xf numFmtId="0" fontId="27" fillId="38" borderId="19" xfId="7" applyFont="1" applyFill="1" applyBorder="1" applyAlignment="1">
      <alignment horizontal="justify" vertical="center" wrapText="1"/>
    </xf>
    <xf numFmtId="0" fontId="0" fillId="38" borderId="19" xfId="0" applyFill="1" applyBorder="1" applyAlignment="1">
      <alignment horizontal="justify" vertical="center" wrapText="1"/>
    </xf>
    <xf numFmtId="0" fontId="0" fillId="38" borderId="19" xfId="7" applyFont="1" applyFill="1" applyBorder="1" applyAlignment="1">
      <alignment horizontal="justify" vertical="center" wrapText="1"/>
    </xf>
    <xf numFmtId="0" fontId="27" fillId="0" borderId="19" xfId="17" applyNumberFormat="1" applyFont="1" applyFill="1" applyBorder="1" applyAlignment="1" applyProtection="1">
      <alignment horizontal="center" vertical="center"/>
      <protection locked="0"/>
    </xf>
    <xf numFmtId="1" fontId="27" fillId="0" borderId="19" xfId="17" quotePrefix="1" applyNumberFormat="1" applyFont="1" applyFill="1" applyBorder="1" applyAlignment="1">
      <alignment horizontal="center" vertical="center"/>
    </xf>
    <xf numFmtId="2" fontId="27" fillId="0" borderId="19" xfId="7" quotePrefix="1" applyNumberFormat="1" applyFont="1" applyBorder="1" applyAlignment="1">
      <alignment horizontal="center" vertical="center"/>
    </xf>
    <xf numFmtId="0" fontId="0" fillId="0" borderId="19" xfId="0" applyBorder="1" applyAlignment="1" applyProtection="1">
      <alignment vertical="center"/>
      <protection locked="0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43" fontId="0" fillId="0" borderId="19" xfId="0" applyNumberFormat="1" applyBorder="1" applyAlignment="1" applyProtection="1">
      <alignment vertical="center"/>
      <protection locked="0"/>
    </xf>
    <xf numFmtId="0" fontId="27" fillId="0" borderId="21" xfId="0" applyFont="1" applyBorder="1" applyAlignment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27" fillId="0" borderId="22" xfId="0" applyFont="1" applyBorder="1" applyAlignment="1" applyProtection="1">
      <alignment horizontal="left" vertical="center"/>
      <protection locked="0"/>
    </xf>
    <xf numFmtId="165" fontId="27" fillId="0" borderId="22" xfId="0" applyNumberFormat="1" applyFont="1" applyBorder="1" applyAlignment="1" applyProtection="1">
      <alignment horizontal="center" vertical="center"/>
      <protection locked="0"/>
    </xf>
    <xf numFmtId="0" fontId="27" fillId="0" borderId="22" xfId="7" applyFont="1" applyBorder="1" applyAlignment="1">
      <alignment horizontal="justify" vertical="center" wrapText="1"/>
    </xf>
    <xf numFmtId="0" fontId="27" fillId="38" borderId="22" xfId="7" applyFont="1" applyFill="1" applyBorder="1" applyAlignment="1">
      <alignment horizontal="justify" vertical="center" wrapText="1"/>
    </xf>
    <xf numFmtId="0" fontId="27" fillId="0" borderId="22" xfId="7" quotePrefix="1" applyFont="1" applyBorder="1" applyAlignment="1">
      <alignment horizontal="center" vertical="center"/>
    </xf>
    <xf numFmtId="0" fontId="27" fillId="0" borderId="22" xfId="7" quotePrefix="1" applyFont="1" applyBorder="1" applyAlignment="1">
      <alignment horizontal="justify" vertical="center" wrapText="1"/>
    </xf>
    <xf numFmtId="0" fontId="27" fillId="0" borderId="22" xfId="0" applyFont="1" applyBorder="1" applyAlignment="1" applyProtection="1">
      <alignment horizontal="center" vertical="center"/>
      <protection locked="0"/>
    </xf>
    <xf numFmtId="9" fontId="27" fillId="0" borderId="22" xfId="17" quotePrefix="1" applyFont="1" applyFill="1" applyBorder="1" applyAlignment="1">
      <alignment horizontal="center" vertical="center"/>
    </xf>
    <xf numFmtId="0" fontId="27" fillId="0" borderId="22" xfId="17" applyNumberFormat="1" applyFont="1" applyFill="1" applyBorder="1" applyAlignment="1" applyProtection="1">
      <alignment horizontal="center" vertical="center"/>
      <protection locked="0"/>
    </xf>
    <xf numFmtId="0" fontId="27" fillId="0" borderId="23" xfId="7" quotePrefix="1" applyFont="1" applyBorder="1" applyAlignment="1">
      <alignment horizontal="left" vertical="center"/>
    </xf>
    <xf numFmtId="0" fontId="28" fillId="0" borderId="16" xfId="0" applyFont="1" applyBorder="1" applyAlignment="1">
      <alignment horizontal="center" vertical="center"/>
    </xf>
    <xf numFmtId="0" fontId="28" fillId="0" borderId="16" xfId="0" applyFont="1" applyBorder="1" applyAlignment="1" applyProtection="1">
      <alignment horizontal="left" vertical="center"/>
      <protection locked="0"/>
    </xf>
    <xf numFmtId="0" fontId="28" fillId="0" borderId="19" xfId="0" applyFont="1" applyBorder="1" applyAlignment="1">
      <alignment horizontal="justify" vertical="center" wrapText="1"/>
    </xf>
    <xf numFmtId="0" fontId="28" fillId="0" borderId="19" xfId="0" applyFont="1" applyBorder="1" applyAlignment="1">
      <alignment horizontal="center" vertical="center"/>
    </xf>
    <xf numFmtId="0" fontId="28" fillId="0" borderId="19" xfId="0" applyFont="1" applyBorder="1" applyAlignment="1" applyProtection="1">
      <alignment horizontal="left" vertical="center"/>
      <protection locked="0"/>
    </xf>
    <xf numFmtId="0" fontId="0" fillId="38" borderId="16" xfId="17" applyNumberFormat="1" applyFont="1" applyFill="1" applyBorder="1" applyAlignment="1" applyProtection="1">
      <alignment horizontal="center" vertical="center"/>
      <protection locked="0"/>
    </xf>
    <xf numFmtId="0" fontId="27" fillId="38" borderId="19" xfId="17" applyNumberFormat="1" applyFont="1" applyFill="1" applyBorder="1" applyAlignment="1" applyProtection="1">
      <alignment horizontal="center" vertical="center"/>
      <protection locked="0"/>
    </xf>
    <xf numFmtId="0" fontId="0" fillId="38" borderId="19" xfId="0" applyFill="1" applyBorder="1" applyAlignment="1">
      <alignment horizontal="center" vertical="center"/>
    </xf>
    <xf numFmtId="0" fontId="27" fillId="38" borderId="19" xfId="0" applyFont="1" applyFill="1" applyBorder="1" applyAlignment="1">
      <alignment horizontal="center" vertical="center"/>
    </xf>
    <xf numFmtId="0" fontId="27" fillId="38" borderId="19" xfId="0" applyFont="1" applyFill="1" applyBorder="1" applyAlignment="1" applyProtection="1">
      <alignment horizontal="center" vertical="center"/>
      <protection locked="0"/>
    </xf>
    <xf numFmtId="0" fontId="0" fillId="38" borderId="19" xfId="0" applyFill="1" applyBorder="1" applyAlignment="1" applyProtection="1">
      <alignment horizontal="center" vertical="center"/>
      <protection locked="0"/>
    </xf>
    <xf numFmtId="0" fontId="27" fillId="38" borderId="19" xfId="7" quotePrefix="1" applyFont="1" applyFill="1" applyBorder="1" applyAlignment="1">
      <alignment horizontal="center" vertical="center"/>
    </xf>
    <xf numFmtId="0" fontId="27" fillId="38" borderId="22" xfId="0" applyFont="1" applyFill="1" applyBorder="1" applyAlignment="1" applyProtection="1">
      <alignment horizontal="center" vertical="center"/>
      <protection locked="0"/>
    </xf>
    <xf numFmtId="165" fontId="27" fillId="0" borderId="24" xfId="0" applyNumberFormat="1" applyFont="1" applyBorder="1" applyAlignment="1" applyProtection="1">
      <alignment horizontal="center" vertical="center"/>
      <protection locked="0"/>
    </xf>
    <xf numFmtId="0" fontId="29" fillId="0" borderId="4" xfId="8" applyFont="1" applyBorder="1" applyAlignment="1" applyProtection="1">
      <alignment horizontal="center" vertical="center" wrapText="1"/>
      <protection locked="0"/>
    </xf>
    <xf numFmtId="0" fontId="29" fillId="0" borderId="5" xfId="8" applyFont="1" applyBorder="1" applyAlignment="1" applyProtection="1">
      <alignment horizontal="center" vertical="center"/>
      <protection locked="0"/>
    </xf>
    <xf numFmtId="0" fontId="29" fillId="0" borderId="2" xfId="8" applyFont="1" applyBorder="1" applyAlignment="1" applyProtection="1">
      <alignment horizontal="center" vertical="center"/>
      <protection locked="0"/>
    </xf>
  </cellXfs>
  <cellStyles count="70">
    <cellStyle name="20% - Énfasis1" xfId="45" builtinId="30" customBuiltin="1"/>
    <cellStyle name="20% - Énfasis2" xfId="49" builtinId="34" customBuiltin="1"/>
    <cellStyle name="20% - Énfasis3" xfId="53" builtinId="38" customBuiltin="1"/>
    <cellStyle name="20% - Énfasis4" xfId="57" builtinId="42" customBuiltin="1"/>
    <cellStyle name="20% - Énfasis5" xfId="61" builtinId="46" customBuiltin="1"/>
    <cellStyle name="20% - Énfasis6" xfId="65" builtinId="50" customBuiltin="1"/>
    <cellStyle name="40% - Énfasis1" xfId="46" builtinId="31" customBuiltin="1"/>
    <cellStyle name="40% - Énfasis2" xfId="50" builtinId="35" customBuiltin="1"/>
    <cellStyle name="40% - Énfasis3" xfId="54" builtinId="39" customBuiltin="1"/>
    <cellStyle name="40% - Énfasis4" xfId="58" builtinId="43" customBuiltin="1"/>
    <cellStyle name="40% - Énfasis5" xfId="62" builtinId="47" customBuiltin="1"/>
    <cellStyle name="40% - Énfasis6" xfId="66" builtinId="51" customBuiltin="1"/>
    <cellStyle name="60% - Énfasis1" xfId="47" builtinId="32" customBuiltin="1"/>
    <cellStyle name="60% - Énfasis2" xfId="51" builtinId="36" customBuiltin="1"/>
    <cellStyle name="60% - Énfasis3" xfId="55" builtinId="40" customBuiltin="1"/>
    <cellStyle name="60% - Énfasis4" xfId="59" builtinId="44" customBuiltin="1"/>
    <cellStyle name="60% - Énfasis5" xfId="63" builtinId="48" customBuiltin="1"/>
    <cellStyle name="60% - Énfasis6" xfId="67" builtinId="52" customBuiltin="1"/>
    <cellStyle name="Bueno" xfId="33" builtinId="26" customBuiltin="1"/>
    <cellStyle name="Cálculo" xfId="38" builtinId="22" customBuiltin="1"/>
    <cellStyle name="Celda de comprobación" xfId="40" builtinId="23" customBuiltin="1"/>
    <cellStyle name="Celda vinculada" xfId="39" builtinId="24" customBuiltin="1"/>
    <cellStyle name="Encabezado 1" xfId="29" builtinId="16" customBuiltin="1"/>
    <cellStyle name="Encabezado 4" xfId="32" builtinId="19" customBuiltin="1"/>
    <cellStyle name="Énfasis1" xfId="44" builtinId="29" customBuiltin="1"/>
    <cellStyle name="Énfasis2" xfId="48" builtinId="33" customBuiltin="1"/>
    <cellStyle name="Énfasis3" xfId="52" builtinId="37" customBuiltin="1"/>
    <cellStyle name="Énfasis4" xfId="56" builtinId="41" customBuiltin="1"/>
    <cellStyle name="Énfasis5" xfId="60" builtinId="45" customBuiltin="1"/>
    <cellStyle name="Énfasis6" xfId="64" builtinId="49" customBuiltin="1"/>
    <cellStyle name="Entrada" xfId="36" builtinId="20" customBuiltin="1"/>
    <cellStyle name="Euro" xfId="1" xr:uid="{00000000-0005-0000-0000-000000000000}"/>
    <cellStyle name="Incorrecto" xfId="34" builtinId="27" customBuiltin="1"/>
    <cellStyle name="Millares 2" xfId="2" xr:uid="{00000000-0005-0000-0000-000002000000}"/>
    <cellStyle name="Millares 2 2" xfId="3" xr:uid="{00000000-0005-0000-0000-000003000000}"/>
    <cellStyle name="Millares 2 2 2" xfId="19" xr:uid="{632C5D62-A900-45B9-BB8A-9424A648FC35}"/>
    <cellStyle name="Millares 2 3" xfId="4" xr:uid="{00000000-0005-0000-0000-000004000000}"/>
    <cellStyle name="Millares 2 3 2" xfId="20" xr:uid="{F8AAA41C-462D-4902-BCFB-879A59437582}"/>
    <cellStyle name="Millares 2 4" xfId="18" xr:uid="{FC39341E-E53F-4F9D-B593-0F69B57F25AC}"/>
    <cellStyle name="Millares 3" xfId="5" xr:uid="{00000000-0005-0000-0000-000005000000}"/>
    <cellStyle name="Millares 3 2" xfId="21" xr:uid="{3FB5EED2-D043-413F-A4A4-EADB7CC9BF34}"/>
    <cellStyle name="Millares 4" xfId="27" xr:uid="{D9050EC9-324A-4757-83B4-4DE45FBBF7C7}"/>
    <cellStyle name="Moneda 2" xfId="6" xr:uid="{00000000-0005-0000-0000-000006000000}"/>
    <cellStyle name="Moneda 2 2" xfId="22" xr:uid="{C6A64F69-3C33-4A0A-8F72-FBE4787F3473}"/>
    <cellStyle name="Neutral" xfId="35" builtinId="28" customBuiltin="1"/>
    <cellStyle name="Normal" xfId="0" builtinId="0"/>
    <cellStyle name="Normal 2" xfId="7" xr:uid="{00000000-0005-0000-0000-000008000000}"/>
    <cellStyle name="Normal 2 2" xfId="8" xr:uid="{00000000-0005-0000-0000-000009000000}"/>
    <cellStyle name="Normal 2 3" xfId="23" xr:uid="{FD044148-F728-41C9-A699-DFBF3D0BEB70}"/>
    <cellStyle name="Normal 3" xfId="9" xr:uid="{00000000-0005-0000-0000-00000A000000}"/>
    <cellStyle name="Normal 3 2" xfId="24" xr:uid="{7B6A4431-0D22-45CF-AA2A-8C695DD541AF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6 2 2" xfId="26" xr:uid="{CE88581D-D755-44D3-A4C8-9CF4322D98AF}"/>
    <cellStyle name="Normal 6 3" xfId="25" xr:uid="{2DD01603-271A-444D-B360-ECD87C84CAD1}"/>
    <cellStyle name="Normal 7" xfId="68" xr:uid="{70A51148-F131-4355-9728-E3D7AC97A435}"/>
    <cellStyle name="Normal_141008Reportes Cuadros Institucionales-sectorialesADV" xfId="16" xr:uid="{00000000-0005-0000-0000-000011000000}"/>
    <cellStyle name="Notas 2" xfId="69" xr:uid="{C968D795-5022-40ED-B70F-9283A13D86BC}"/>
    <cellStyle name="Porcentaje" xfId="17" builtinId="5"/>
    <cellStyle name="Salida" xfId="37" builtinId="21" customBuiltin="1"/>
    <cellStyle name="Texto de advertencia" xfId="41" builtinId="11" customBuiltin="1"/>
    <cellStyle name="Texto explicativo" xfId="42" builtinId="53" customBuiltin="1"/>
    <cellStyle name="Título" xfId="28" builtinId="15" customBuiltin="1"/>
    <cellStyle name="Título 2" xfId="30" builtinId="17" customBuiltin="1"/>
    <cellStyle name="Título 3" xfId="31" builtinId="18" customBuiltin="1"/>
    <cellStyle name="Total" xfId="43" builtinId="25" customBuiltin="1"/>
  </cellStyles>
  <dxfs count="0"/>
  <tableStyles count="0" defaultTableStyle="TableStyleMedium2" defaultPivotStyle="PivotStyleLight16"/>
  <colors>
    <mruColors>
      <color rgb="FFFF33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0</xdr:row>
      <xdr:rowOff>209550</xdr:rowOff>
    </xdr:from>
    <xdr:to>
      <xdr:col>24</xdr:col>
      <xdr:colOff>0</xdr:colOff>
      <xdr:row>0</xdr:row>
      <xdr:rowOff>819203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234CAE4-5D10-49C1-9644-9FAC988FB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974550" y="209550"/>
          <a:ext cx="0" cy="609653"/>
        </a:xfrm>
        <a:prstGeom prst="rect">
          <a:avLst/>
        </a:prstGeom>
      </xdr:spPr>
    </xdr:pic>
    <xdr:clientData/>
  </xdr:twoCellAnchor>
  <xdr:twoCellAnchor editAs="oneCell">
    <xdr:from>
      <xdr:col>21</xdr:col>
      <xdr:colOff>117048</xdr:colOff>
      <xdr:row>0</xdr:row>
      <xdr:rowOff>246291</xdr:rowOff>
    </xdr:from>
    <xdr:to>
      <xdr:col>22</xdr:col>
      <xdr:colOff>881942</xdr:colOff>
      <xdr:row>0</xdr:row>
      <xdr:rowOff>830037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9C0B906-E507-42AC-8493-E095B621D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18512" y="246291"/>
          <a:ext cx="1594930" cy="583746"/>
        </a:xfrm>
        <a:prstGeom prst="rect">
          <a:avLst/>
        </a:prstGeom>
      </xdr:spPr>
    </xdr:pic>
    <xdr:clientData/>
  </xdr:twoCellAnchor>
  <xdr:twoCellAnchor>
    <xdr:from>
      <xdr:col>0</xdr:col>
      <xdr:colOff>495300</xdr:colOff>
      <xdr:row>0</xdr:row>
      <xdr:rowOff>90121</xdr:rowOff>
    </xdr:from>
    <xdr:to>
      <xdr:col>2</xdr:col>
      <xdr:colOff>681405</xdr:colOff>
      <xdr:row>0</xdr:row>
      <xdr:rowOff>866042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81260815-3869-6A7B-5770-73A65D16E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90121"/>
          <a:ext cx="1856643" cy="775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68B40-3AC5-427A-B3CF-FD5BBA012A65}">
  <sheetPr>
    <pageSetUpPr fitToPage="1"/>
  </sheetPr>
  <dimension ref="A1:X77"/>
  <sheetViews>
    <sheetView showGridLines="0" tabSelected="1" zoomScaleNormal="100" workbookViewId="0">
      <selection activeCell="D9" sqref="D9"/>
    </sheetView>
  </sheetViews>
  <sheetFormatPr baseColWidth="10" defaultColWidth="0" defaultRowHeight="12" zeroHeight="1" x14ac:dyDescent="0.2"/>
  <cols>
    <col min="1" max="1" width="13.6640625" style="8" customWidth="1"/>
    <col min="2" max="2" width="15.1640625" style="9" customWidth="1"/>
    <col min="3" max="3" width="16.1640625" style="9" customWidth="1"/>
    <col min="4" max="4" width="32.1640625" style="9" customWidth="1"/>
    <col min="5" max="5" width="45.1640625" style="12" bestFit="1" customWidth="1"/>
    <col min="6" max="10" width="17.5" style="10" bestFit="1" customWidth="1"/>
    <col min="11" max="11" width="12.1640625" style="9" hidden="1" customWidth="1"/>
    <col min="12" max="12" width="17.5" style="9" hidden="1" customWidth="1"/>
    <col min="13" max="13" width="42" style="10" customWidth="1"/>
    <col min="14" max="14" width="35.6640625" style="10" customWidth="1"/>
    <col min="15" max="15" width="17.1640625" style="6" bestFit="1" customWidth="1"/>
    <col min="16" max="16" width="11.5" style="6" bestFit="1" customWidth="1"/>
    <col min="17" max="17" width="28.6640625" style="12" customWidth="1"/>
    <col min="18" max="18" width="12.1640625" style="11" bestFit="1" customWidth="1"/>
    <col min="19" max="19" width="11.6640625" style="13" customWidth="1"/>
    <col min="20" max="20" width="10.6640625" style="13" bestFit="1" customWidth="1"/>
    <col min="21" max="21" width="14.1640625" style="10" customWidth="1"/>
    <col min="22" max="22" width="14.5" style="10" customWidth="1"/>
    <col min="23" max="23" width="19.5" style="7" customWidth="1"/>
    <col min="24" max="24" width="2.6640625" style="8" customWidth="1"/>
    <col min="25" max="16384" width="12" style="8" hidden="1"/>
  </cols>
  <sheetData>
    <row r="1" spans="1:23" ht="77.25" customHeight="1" x14ac:dyDescent="0.2">
      <c r="A1" s="108" t="s">
        <v>219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10"/>
    </row>
    <row r="2" spans="1:23" s="26" customFormat="1" ht="11.25" customHeight="1" x14ac:dyDescent="0.2">
      <c r="A2" s="20" t="s">
        <v>42</v>
      </c>
      <c r="B2" s="20"/>
      <c r="C2" s="20"/>
      <c r="D2" s="20"/>
      <c r="E2" s="20"/>
      <c r="F2" s="21" t="s">
        <v>0</v>
      </c>
      <c r="G2" s="21"/>
      <c r="H2" s="21"/>
      <c r="I2" s="21"/>
      <c r="J2" s="21"/>
      <c r="K2" s="22" t="s">
        <v>39</v>
      </c>
      <c r="L2" s="22"/>
      <c r="M2" s="22"/>
      <c r="N2" s="23" t="s">
        <v>40</v>
      </c>
      <c r="O2" s="24"/>
      <c r="P2" s="24"/>
      <c r="Q2" s="23"/>
      <c r="R2" s="24"/>
      <c r="S2" s="23"/>
      <c r="T2" s="23"/>
      <c r="U2" s="25" t="s">
        <v>37</v>
      </c>
      <c r="V2" s="25"/>
      <c r="W2" s="25"/>
    </row>
    <row r="3" spans="1:23" s="26" customFormat="1" ht="54.75" customHeight="1" x14ac:dyDescent="0.2">
      <c r="A3" s="27" t="s">
        <v>203</v>
      </c>
      <c r="B3" s="27" t="s">
        <v>204</v>
      </c>
      <c r="C3" s="27" t="s">
        <v>205</v>
      </c>
      <c r="D3" s="27" t="s">
        <v>206</v>
      </c>
      <c r="E3" s="27" t="s">
        <v>207</v>
      </c>
      <c r="F3" s="28" t="s">
        <v>208</v>
      </c>
      <c r="G3" s="28" t="s">
        <v>32</v>
      </c>
      <c r="H3" s="28" t="s">
        <v>209</v>
      </c>
      <c r="I3" s="29" t="s">
        <v>210</v>
      </c>
      <c r="J3" s="29" t="s">
        <v>211</v>
      </c>
      <c r="K3" s="30" t="s">
        <v>212</v>
      </c>
      <c r="L3" s="30" t="s">
        <v>31</v>
      </c>
      <c r="M3" s="30" t="s">
        <v>24</v>
      </c>
      <c r="N3" s="31" t="s">
        <v>213</v>
      </c>
      <c r="O3" s="31" t="s">
        <v>214</v>
      </c>
      <c r="P3" s="31" t="s">
        <v>215</v>
      </c>
      <c r="Q3" s="31" t="s">
        <v>41</v>
      </c>
      <c r="R3" s="31" t="s">
        <v>216</v>
      </c>
      <c r="S3" s="23" t="s">
        <v>217</v>
      </c>
      <c r="T3" s="31" t="s">
        <v>218</v>
      </c>
      <c r="U3" s="32" t="s">
        <v>36</v>
      </c>
      <c r="V3" s="33" t="s">
        <v>29</v>
      </c>
      <c r="W3" s="33" t="s">
        <v>38</v>
      </c>
    </row>
    <row r="4" spans="1:23" x14ac:dyDescent="0.2">
      <c r="A4" s="15">
        <v>1</v>
      </c>
      <c r="B4" s="15">
        <v>2</v>
      </c>
      <c r="C4" s="15">
        <v>3</v>
      </c>
      <c r="D4" s="16">
        <v>4</v>
      </c>
      <c r="E4" s="15">
        <v>5</v>
      </c>
      <c r="F4" s="17">
        <v>6</v>
      </c>
      <c r="G4" s="17">
        <v>7</v>
      </c>
      <c r="H4" s="17">
        <v>8</v>
      </c>
      <c r="I4" s="17">
        <v>9</v>
      </c>
      <c r="J4" s="17">
        <v>10</v>
      </c>
      <c r="K4" s="18">
        <v>11</v>
      </c>
      <c r="L4" s="18">
        <v>12</v>
      </c>
      <c r="M4" s="18">
        <v>13</v>
      </c>
      <c r="N4" s="14">
        <v>14</v>
      </c>
      <c r="O4" s="14">
        <v>15</v>
      </c>
      <c r="P4" s="14">
        <v>16</v>
      </c>
      <c r="Q4" s="14">
        <v>17</v>
      </c>
      <c r="R4" s="14">
        <v>18</v>
      </c>
      <c r="S4" s="14">
        <v>19</v>
      </c>
      <c r="T4" s="14">
        <v>20</v>
      </c>
      <c r="U4" s="19">
        <v>21</v>
      </c>
      <c r="V4" s="19">
        <v>22</v>
      </c>
      <c r="W4" s="19">
        <v>23</v>
      </c>
    </row>
    <row r="5" spans="1:23" customFormat="1" ht="56.25" x14ac:dyDescent="0.2">
      <c r="A5" s="38" t="s">
        <v>43</v>
      </c>
      <c r="B5" s="39" t="s">
        <v>44</v>
      </c>
      <c r="C5" s="40" t="s">
        <v>45</v>
      </c>
      <c r="D5" s="94" t="s">
        <v>190</v>
      </c>
      <c r="E5" s="95" t="s">
        <v>192</v>
      </c>
      <c r="F5" s="41">
        <v>670939296</v>
      </c>
      <c r="G5" s="41">
        <v>703335658.81999993</v>
      </c>
      <c r="H5" s="41">
        <v>414281758.75999999</v>
      </c>
      <c r="I5" s="41">
        <v>414281758.75999999</v>
      </c>
      <c r="J5" s="41">
        <v>412156914.54000002</v>
      </c>
      <c r="K5" s="40" t="s">
        <v>46</v>
      </c>
      <c r="L5" s="40" t="s">
        <v>47</v>
      </c>
      <c r="M5" s="42" t="s">
        <v>48</v>
      </c>
      <c r="N5" s="42" t="s">
        <v>104</v>
      </c>
      <c r="O5" s="40" t="s">
        <v>47</v>
      </c>
      <c r="P5" s="40" t="s">
        <v>49</v>
      </c>
      <c r="Q5" s="42" t="s">
        <v>50</v>
      </c>
      <c r="R5" s="99">
        <v>66</v>
      </c>
      <c r="S5" s="39">
        <v>356</v>
      </c>
      <c r="T5" s="43">
        <f>+U5/V5*1</f>
        <v>1</v>
      </c>
      <c r="U5" s="44">
        <f>+S5</f>
        <v>356</v>
      </c>
      <c r="V5" s="44">
        <f>+S5</f>
        <v>356</v>
      </c>
      <c r="W5" s="45" t="s">
        <v>51</v>
      </c>
    </row>
    <row r="6" spans="1:23" s="35" customFormat="1" ht="56.25" x14ac:dyDescent="0.2">
      <c r="A6" s="46" t="s">
        <v>43</v>
      </c>
      <c r="B6" s="47" t="s">
        <v>44</v>
      </c>
      <c r="C6" s="48" t="s">
        <v>45</v>
      </c>
      <c r="D6" s="48" t="s">
        <v>190</v>
      </c>
      <c r="E6" s="49" t="s">
        <v>192</v>
      </c>
      <c r="F6" s="50"/>
      <c r="G6" s="50"/>
      <c r="H6" s="50"/>
      <c r="I6" s="50"/>
      <c r="J6" s="50"/>
      <c r="K6" s="48" t="s">
        <v>46</v>
      </c>
      <c r="L6" s="48" t="s">
        <v>47</v>
      </c>
      <c r="M6" s="51" t="s">
        <v>48</v>
      </c>
      <c r="N6" s="51" t="s">
        <v>84</v>
      </c>
      <c r="O6" s="52" t="s">
        <v>47</v>
      </c>
      <c r="P6" s="52" t="s">
        <v>52</v>
      </c>
      <c r="Q6" s="51" t="s">
        <v>53</v>
      </c>
      <c r="R6" s="100">
        <v>0.48</v>
      </c>
      <c r="S6" s="53"/>
      <c r="T6" s="53">
        <v>0.27</v>
      </c>
      <c r="U6" s="54">
        <v>0.27</v>
      </c>
      <c r="V6" s="54">
        <v>0.27</v>
      </c>
      <c r="W6" s="55" t="s">
        <v>53</v>
      </c>
    </row>
    <row r="7" spans="1:23" s="35" customFormat="1" ht="56.25" x14ac:dyDescent="0.2">
      <c r="A7" s="46" t="s">
        <v>43</v>
      </c>
      <c r="B7" s="47" t="s">
        <v>44</v>
      </c>
      <c r="C7" s="48" t="s">
        <v>45</v>
      </c>
      <c r="D7" s="48" t="s">
        <v>190</v>
      </c>
      <c r="E7" s="49" t="s">
        <v>192</v>
      </c>
      <c r="F7" s="50"/>
      <c r="G7" s="50"/>
      <c r="H7" s="50"/>
      <c r="I7" s="50"/>
      <c r="J7" s="50"/>
      <c r="K7" s="48" t="s">
        <v>46</v>
      </c>
      <c r="L7" s="48" t="s">
        <v>47</v>
      </c>
      <c r="M7" s="51" t="s">
        <v>48</v>
      </c>
      <c r="N7" s="51" t="s">
        <v>85</v>
      </c>
      <c r="O7" s="52" t="s">
        <v>47</v>
      </c>
      <c r="P7" s="52" t="s">
        <v>52</v>
      </c>
      <c r="Q7" s="51" t="s">
        <v>54</v>
      </c>
      <c r="R7" s="100">
        <v>0.72</v>
      </c>
      <c r="S7" s="53"/>
      <c r="T7" s="47">
        <v>0</v>
      </c>
      <c r="U7" s="54">
        <v>0</v>
      </c>
      <c r="V7" s="54">
        <v>0.72</v>
      </c>
      <c r="W7" s="55" t="s">
        <v>54</v>
      </c>
    </row>
    <row r="8" spans="1:23" customFormat="1" ht="56.25" x14ac:dyDescent="0.2">
      <c r="A8" s="56" t="s">
        <v>43</v>
      </c>
      <c r="B8" s="47" t="s">
        <v>44</v>
      </c>
      <c r="C8" s="48" t="s">
        <v>45</v>
      </c>
      <c r="D8" s="97" t="s">
        <v>190</v>
      </c>
      <c r="E8" s="98" t="s">
        <v>192</v>
      </c>
      <c r="F8" s="107">
        <f>+F17+F23+F26+F29+F33+F46+F51+F57</f>
        <v>670939296</v>
      </c>
      <c r="G8" s="107">
        <f t="shared" ref="G8:J8" si="0">+G17+G23+G26+G29+G33+G46+G51+G57</f>
        <v>703335658.81999993</v>
      </c>
      <c r="H8" s="107">
        <f t="shared" si="0"/>
        <v>414281758.75999993</v>
      </c>
      <c r="I8" s="107">
        <f t="shared" si="0"/>
        <v>414281758.75999993</v>
      </c>
      <c r="J8" s="107">
        <f t="shared" si="0"/>
        <v>412156914.53999996</v>
      </c>
      <c r="K8" s="48" t="s">
        <v>46</v>
      </c>
      <c r="L8" s="48" t="s">
        <v>55</v>
      </c>
      <c r="M8" s="58" t="s">
        <v>56</v>
      </c>
      <c r="N8" s="58" t="s">
        <v>105</v>
      </c>
      <c r="O8" s="48" t="s">
        <v>55</v>
      </c>
      <c r="P8" s="48" t="s">
        <v>49</v>
      </c>
      <c r="Q8" s="58" t="s">
        <v>57</v>
      </c>
      <c r="R8" s="101">
        <v>100</v>
      </c>
      <c r="S8" s="47">
        <v>356</v>
      </c>
      <c r="T8" s="59">
        <f>+U8/V8*1</f>
        <v>1</v>
      </c>
      <c r="U8" s="60">
        <f>+S8</f>
        <v>356</v>
      </c>
      <c r="V8" s="60">
        <f>+S8</f>
        <v>356</v>
      </c>
      <c r="W8" s="61" t="s">
        <v>51</v>
      </c>
    </row>
    <row r="9" spans="1:23" s="35" customFormat="1" ht="33.75" x14ac:dyDescent="0.2">
      <c r="A9" s="46" t="s">
        <v>43</v>
      </c>
      <c r="B9" s="47" t="s">
        <v>44</v>
      </c>
      <c r="C9" s="48" t="s">
        <v>45</v>
      </c>
      <c r="D9" s="48" t="s">
        <v>190</v>
      </c>
      <c r="E9" s="49" t="s">
        <v>192</v>
      </c>
      <c r="F9" s="50"/>
      <c r="G9" s="50"/>
      <c r="H9" s="50"/>
      <c r="I9" s="50"/>
      <c r="J9" s="50"/>
      <c r="K9" s="48" t="s">
        <v>46</v>
      </c>
      <c r="L9" s="48" t="s">
        <v>58</v>
      </c>
      <c r="M9" s="51" t="s">
        <v>59</v>
      </c>
      <c r="N9" s="51" t="s">
        <v>106</v>
      </c>
      <c r="O9" s="52" t="s">
        <v>58</v>
      </c>
      <c r="P9" s="52" t="s">
        <v>49</v>
      </c>
      <c r="Q9" s="51" t="s">
        <v>103</v>
      </c>
      <c r="R9" s="102">
        <v>100</v>
      </c>
      <c r="S9" s="62">
        <v>182</v>
      </c>
      <c r="T9" s="59">
        <v>1</v>
      </c>
      <c r="U9" s="62">
        <v>182</v>
      </c>
      <c r="V9" s="62">
        <v>182</v>
      </c>
      <c r="W9" s="55" t="s">
        <v>51</v>
      </c>
    </row>
    <row r="10" spans="1:23" s="35" customFormat="1" ht="22.5" x14ac:dyDescent="0.2">
      <c r="A10" s="46" t="s">
        <v>43</v>
      </c>
      <c r="B10" s="47" t="s">
        <v>44</v>
      </c>
      <c r="C10" s="48" t="s">
        <v>45</v>
      </c>
      <c r="D10" s="48" t="s">
        <v>190</v>
      </c>
      <c r="E10" s="49" t="s">
        <v>192</v>
      </c>
      <c r="F10" s="50"/>
      <c r="G10" s="50"/>
      <c r="H10" s="50"/>
      <c r="I10" s="50"/>
      <c r="J10" s="50"/>
      <c r="K10" s="48" t="s">
        <v>46</v>
      </c>
      <c r="L10" s="48" t="s">
        <v>58</v>
      </c>
      <c r="M10" s="51" t="s">
        <v>59</v>
      </c>
      <c r="N10" s="51" t="s">
        <v>107</v>
      </c>
      <c r="O10" s="52" t="s">
        <v>58</v>
      </c>
      <c r="P10" s="52" t="s">
        <v>49</v>
      </c>
      <c r="Q10" s="63" t="s">
        <v>87</v>
      </c>
      <c r="R10" s="103">
        <v>100</v>
      </c>
      <c r="S10" s="62"/>
      <c r="T10" s="59">
        <f t="shared" ref="T10:T16" si="1">+U10/V10*1</f>
        <v>0.72</v>
      </c>
      <c r="U10" s="62">
        <v>72</v>
      </c>
      <c r="V10" s="62">
        <f t="shared" ref="V10" si="2">R10</f>
        <v>100</v>
      </c>
      <c r="W10" s="55" t="s">
        <v>51</v>
      </c>
    </row>
    <row r="11" spans="1:23" s="35" customFormat="1" ht="33.75" x14ac:dyDescent="0.2">
      <c r="A11" s="46" t="s">
        <v>43</v>
      </c>
      <c r="B11" s="47" t="s">
        <v>44</v>
      </c>
      <c r="C11" s="48" t="s">
        <v>45</v>
      </c>
      <c r="D11" s="48" t="s">
        <v>190</v>
      </c>
      <c r="E11" s="49" t="s">
        <v>192</v>
      </c>
      <c r="F11" s="50"/>
      <c r="G11" s="50"/>
      <c r="H11" s="50"/>
      <c r="I11" s="50"/>
      <c r="J11" s="50"/>
      <c r="K11" s="48" t="s">
        <v>46</v>
      </c>
      <c r="L11" s="48" t="s">
        <v>58</v>
      </c>
      <c r="M11" s="51" t="s">
        <v>86</v>
      </c>
      <c r="N11" s="51" t="s">
        <v>108</v>
      </c>
      <c r="O11" s="52" t="s">
        <v>58</v>
      </c>
      <c r="P11" s="52" t="s">
        <v>49</v>
      </c>
      <c r="Q11" s="63" t="s">
        <v>88</v>
      </c>
      <c r="R11" s="103">
        <v>46</v>
      </c>
      <c r="S11" s="62"/>
      <c r="T11" s="59">
        <f t="shared" si="1"/>
        <v>0.69565217391304346</v>
      </c>
      <c r="U11" s="62">
        <v>32</v>
      </c>
      <c r="V11" s="62">
        <v>46</v>
      </c>
      <c r="W11" s="55" t="s">
        <v>51</v>
      </c>
    </row>
    <row r="12" spans="1:23" s="35" customFormat="1" ht="33.75" x14ac:dyDescent="0.2">
      <c r="A12" s="46" t="s">
        <v>43</v>
      </c>
      <c r="B12" s="47" t="s">
        <v>44</v>
      </c>
      <c r="C12" s="48" t="s">
        <v>45</v>
      </c>
      <c r="D12" s="48" t="s">
        <v>190</v>
      </c>
      <c r="E12" s="49" t="s">
        <v>192</v>
      </c>
      <c r="F12" s="50"/>
      <c r="G12" s="50"/>
      <c r="H12" s="50"/>
      <c r="I12" s="50"/>
      <c r="J12" s="50"/>
      <c r="K12" s="48" t="s">
        <v>46</v>
      </c>
      <c r="L12" s="48" t="s">
        <v>58</v>
      </c>
      <c r="M12" s="51" t="s">
        <v>86</v>
      </c>
      <c r="N12" s="51" t="s">
        <v>109</v>
      </c>
      <c r="O12" s="52" t="s">
        <v>58</v>
      </c>
      <c r="P12" s="52" t="s">
        <v>89</v>
      </c>
      <c r="Q12" s="63" t="s">
        <v>90</v>
      </c>
      <c r="R12" s="103">
        <v>100</v>
      </c>
      <c r="S12" s="47">
        <v>356</v>
      </c>
      <c r="T12" s="59">
        <f t="shared" si="1"/>
        <v>1</v>
      </c>
      <c r="U12" s="60">
        <f>+S12</f>
        <v>356</v>
      </c>
      <c r="V12" s="60">
        <f>+S12</f>
        <v>356</v>
      </c>
      <c r="W12" s="55" t="s">
        <v>91</v>
      </c>
    </row>
    <row r="13" spans="1:23" s="35" customFormat="1" ht="33.75" x14ac:dyDescent="0.2">
      <c r="A13" s="46" t="s">
        <v>43</v>
      </c>
      <c r="B13" s="47" t="s">
        <v>44</v>
      </c>
      <c r="C13" s="48" t="s">
        <v>45</v>
      </c>
      <c r="D13" s="48" t="s">
        <v>190</v>
      </c>
      <c r="E13" s="49" t="s">
        <v>192</v>
      </c>
      <c r="F13" s="50"/>
      <c r="G13" s="50"/>
      <c r="H13" s="50"/>
      <c r="I13" s="50"/>
      <c r="J13" s="50"/>
      <c r="K13" s="48" t="s">
        <v>46</v>
      </c>
      <c r="L13" s="48" t="s">
        <v>58</v>
      </c>
      <c r="M13" s="51" t="s">
        <v>93</v>
      </c>
      <c r="N13" s="51" t="s">
        <v>110</v>
      </c>
      <c r="O13" s="52" t="s">
        <v>58</v>
      </c>
      <c r="P13" s="52" t="s">
        <v>49</v>
      </c>
      <c r="Q13" s="63" t="s">
        <v>92</v>
      </c>
      <c r="R13" s="103">
        <v>100</v>
      </c>
      <c r="S13" s="62"/>
      <c r="T13" s="59">
        <f t="shared" si="1"/>
        <v>0.57999999999999996</v>
      </c>
      <c r="U13" s="62">
        <v>58</v>
      </c>
      <c r="V13" s="62">
        <f>+R13</f>
        <v>100</v>
      </c>
      <c r="W13" s="55" t="s">
        <v>51</v>
      </c>
    </row>
    <row r="14" spans="1:23" s="35" customFormat="1" ht="45" x14ac:dyDescent="0.2">
      <c r="A14" s="46" t="s">
        <v>43</v>
      </c>
      <c r="B14" s="47" t="s">
        <v>44</v>
      </c>
      <c r="C14" s="48" t="s">
        <v>45</v>
      </c>
      <c r="D14" s="48" t="s">
        <v>190</v>
      </c>
      <c r="E14" s="49" t="s">
        <v>192</v>
      </c>
      <c r="F14" s="50"/>
      <c r="G14" s="50"/>
      <c r="H14" s="50"/>
      <c r="I14" s="50"/>
      <c r="J14" s="50"/>
      <c r="K14" s="48" t="s">
        <v>46</v>
      </c>
      <c r="L14" s="48" t="s">
        <v>58</v>
      </c>
      <c r="M14" s="51" t="s">
        <v>93</v>
      </c>
      <c r="N14" s="51" t="s">
        <v>94</v>
      </c>
      <c r="O14" s="52" t="s">
        <v>58</v>
      </c>
      <c r="P14" s="52" t="s">
        <v>49</v>
      </c>
      <c r="Q14" s="63" t="s">
        <v>96</v>
      </c>
      <c r="R14" s="103">
        <v>100</v>
      </c>
      <c r="S14" s="62"/>
      <c r="T14" s="59">
        <f t="shared" si="1"/>
        <v>0.72</v>
      </c>
      <c r="U14" s="62">
        <v>72</v>
      </c>
      <c r="V14" s="62">
        <v>100</v>
      </c>
      <c r="W14" s="55" t="s">
        <v>51</v>
      </c>
    </row>
    <row r="15" spans="1:23" s="35" customFormat="1" ht="33.75" x14ac:dyDescent="0.2">
      <c r="A15" s="46" t="s">
        <v>43</v>
      </c>
      <c r="B15" s="47" t="s">
        <v>44</v>
      </c>
      <c r="C15" s="48" t="s">
        <v>45</v>
      </c>
      <c r="D15" s="48" t="s">
        <v>190</v>
      </c>
      <c r="E15" s="49" t="s">
        <v>192</v>
      </c>
      <c r="F15" s="50"/>
      <c r="G15" s="50"/>
      <c r="H15" s="50"/>
      <c r="I15" s="50"/>
      <c r="J15" s="50"/>
      <c r="K15" s="48" t="s">
        <v>46</v>
      </c>
      <c r="L15" s="48" t="s">
        <v>58</v>
      </c>
      <c r="M15" s="51" t="s">
        <v>93</v>
      </c>
      <c r="N15" s="51" t="s">
        <v>111</v>
      </c>
      <c r="O15" s="52" t="s">
        <v>58</v>
      </c>
      <c r="P15" s="52" t="s">
        <v>49</v>
      </c>
      <c r="Q15" s="63" t="s">
        <v>95</v>
      </c>
      <c r="R15" s="103">
        <v>100</v>
      </c>
      <c r="S15" s="62"/>
      <c r="T15" s="59">
        <f t="shared" si="1"/>
        <v>0.75</v>
      </c>
      <c r="U15" s="62">
        <v>75</v>
      </c>
      <c r="V15" s="62">
        <v>100</v>
      </c>
      <c r="W15" s="55" t="s">
        <v>51</v>
      </c>
    </row>
    <row r="16" spans="1:23" s="35" customFormat="1" ht="33.75" x14ac:dyDescent="0.2">
      <c r="A16" s="46" t="s">
        <v>43</v>
      </c>
      <c r="B16" s="47" t="s">
        <v>44</v>
      </c>
      <c r="C16" s="48" t="s">
        <v>45</v>
      </c>
      <c r="D16" s="48" t="s">
        <v>190</v>
      </c>
      <c r="E16" s="49" t="s">
        <v>192</v>
      </c>
      <c r="F16" s="50"/>
      <c r="G16" s="50"/>
      <c r="H16" s="50"/>
      <c r="I16" s="50"/>
      <c r="J16" s="50"/>
      <c r="K16" s="48" t="s">
        <v>46</v>
      </c>
      <c r="L16" s="48" t="s">
        <v>58</v>
      </c>
      <c r="M16" s="51" t="s">
        <v>93</v>
      </c>
      <c r="N16" s="51" t="s">
        <v>112</v>
      </c>
      <c r="O16" s="52" t="s">
        <v>58</v>
      </c>
      <c r="P16" s="52" t="s">
        <v>49</v>
      </c>
      <c r="Q16" s="63" t="s">
        <v>97</v>
      </c>
      <c r="R16" s="103">
        <v>100</v>
      </c>
      <c r="S16" s="62"/>
      <c r="T16" s="59">
        <f t="shared" si="1"/>
        <v>0.61</v>
      </c>
      <c r="U16" s="62">
        <v>61</v>
      </c>
      <c r="V16" s="62">
        <v>100</v>
      </c>
      <c r="W16" s="55" t="s">
        <v>51</v>
      </c>
    </row>
    <row r="17" spans="1:23" s="36" customFormat="1" ht="22.5" customHeight="1" x14ac:dyDescent="0.2">
      <c r="A17" s="56" t="s">
        <v>43</v>
      </c>
      <c r="B17" s="47" t="s">
        <v>44</v>
      </c>
      <c r="C17" s="48" t="s">
        <v>45</v>
      </c>
      <c r="D17" s="97" t="s">
        <v>190</v>
      </c>
      <c r="E17" s="98" t="s">
        <v>193</v>
      </c>
      <c r="F17" s="50">
        <v>41766715</v>
      </c>
      <c r="G17" s="50">
        <v>42738806.439999998</v>
      </c>
      <c r="H17" s="50">
        <v>24100317.530000001</v>
      </c>
      <c r="I17" s="50">
        <v>24100317.530000001</v>
      </c>
      <c r="J17" s="50">
        <v>24090835.689999998</v>
      </c>
      <c r="K17" s="48"/>
      <c r="L17" s="48"/>
      <c r="M17" s="96" t="s">
        <v>195</v>
      </c>
      <c r="N17" s="58"/>
      <c r="O17" s="48"/>
      <c r="P17" s="47"/>
      <c r="Q17" s="64"/>
      <c r="R17" s="104"/>
      <c r="S17" s="47"/>
      <c r="T17" s="47"/>
      <c r="U17" s="47"/>
      <c r="V17" s="47"/>
      <c r="W17" s="61"/>
    </row>
    <row r="18" spans="1:23" s="34" customFormat="1" ht="101.25" x14ac:dyDescent="0.2">
      <c r="A18" s="46" t="s">
        <v>43</v>
      </c>
      <c r="B18" s="47" t="s">
        <v>44</v>
      </c>
      <c r="C18" s="48" t="s">
        <v>45</v>
      </c>
      <c r="D18" s="48" t="s">
        <v>190</v>
      </c>
      <c r="E18" s="49" t="s">
        <v>193</v>
      </c>
      <c r="F18" s="50"/>
      <c r="G18" s="50"/>
      <c r="H18" s="50"/>
      <c r="I18" s="50"/>
      <c r="J18" s="50"/>
      <c r="K18" s="48" t="s">
        <v>46</v>
      </c>
      <c r="L18" s="48" t="s">
        <v>60</v>
      </c>
      <c r="M18" s="65" t="s">
        <v>63</v>
      </c>
      <c r="N18" s="66" t="s">
        <v>113</v>
      </c>
      <c r="O18" s="67" t="s">
        <v>60</v>
      </c>
      <c r="P18" s="67" t="s">
        <v>114</v>
      </c>
      <c r="Q18" s="68" t="s">
        <v>173</v>
      </c>
      <c r="R18" s="105">
        <v>87</v>
      </c>
      <c r="S18" s="67"/>
      <c r="T18" s="69">
        <f>+U18/V18*1</f>
        <v>0.72413793103448276</v>
      </c>
      <c r="U18" s="67">
        <v>63</v>
      </c>
      <c r="V18" s="67">
        <v>87</v>
      </c>
      <c r="W18" s="70" t="s">
        <v>51</v>
      </c>
    </row>
    <row r="19" spans="1:23" s="34" customFormat="1" ht="33.75" x14ac:dyDescent="0.2">
      <c r="A19" s="46" t="s">
        <v>43</v>
      </c>
      <c r="B19" s="47" t="s">
        <v>44</v>
      </c>
      <c r="C19" s="48" t="s">
        <v>45</v>
      </c>
      <c r="D19" s="48" t="s">
        <v>190</v>
      </c>
      <c r="E19" s="49" t="s">
        <v>193</v>
      </c>
      <c r="F19" s="50"/>
      <c r="G19" s="50"/>
      <c r="H19" s="50"/>
      <c r="I19" s="50"/>
      <c r="J19" s="50"/>
      <c r="K19" s="48" t="s">
        <v>46</v>
      </c>
      <c r="L19" s="48" t="s">
        <v>60</v>
      </c>
      <c r="M19" s="65" t="s">
        <v>64</v>
      </c>
      <c r="N19" s="71" t="s">
        <v>115</v>
      </c>
      <c r="O19" s="67" t="s">
        <v>60</v>
      </c>
      <c r="P19" s="67" t="s">
        <v>114</v>
      </c>
      <c r="Q19" s="68" t="s">
        <v>116</v>
      </c>
      <c r="R19" s="105">
        <v>46</v>
      </c>
      <c r="S19" s="67"/>
      <c r="T19" s="69">
        <f t="shared" ref="T19:T60" si="3">+U19/V19*1</f>
        <v>0.69565217391304346</v>
      </c>
      <c r="U19" s="67">
        <v>32</v>
      </c>
      <c r="V19" s="67">
        <v>46</v>
      </c>
      <c r="W19" s="70" t="s">
        <v>51</v>
      </c>
    </row>
    <row r="20" spans="1:23" s="34" customFormat="1" ht="33.75" x14ac:dyDescent="0.2">
      <c r="A20" s="46" t="s">
        <v>43</v>
      </c>
      <c r="B20" s="47" t="s">
        <v>44</v>
      </c>
      <c r="C20" s="48" t="s">
        <v>45</v>
      </c>
      <c r="D20" s="48" t="s">
        <v>190</v>
      </c>
      <c r="E20" s="49" t="s">
        <v>193</v>
      </c>
      <c r="F20" s="50"/>
      <c r="G20" s="50"/>
      <c r="H20" s="50"/>
      <c r="I20" s="50"/>
      <c r="J20" s="50"/>
      <c r="K20" s="48" t="s">
        <v>46</v>
      </c>
      <c r="L20" s="48" t="s">
        <v>60</v>
      </c>
      <c r="M20" s="65" t="s">
        <v>65</v>
      </c>
      <c r="N20" s="71" t="s">
        <v>117</v>
      </c>
      <c r="O20" s="67" t="s">
        <v>60</v>
      </c>
      <c r="P20" s="67" t="s">
        <v>114</v>
      </c>
      <c r="Q20" s="68" t="s">
        <v>118</v>
      </c>
      <c r="R20" s="105">
        <v>45</v>
      </c>
      <c r="S20" s="67"/>
      <c r="T20" s="69">
        <f>+U20/V20*1</f>
        <v>0.77777777777777779</v>
      </c>
      <c r="U20" s="67">
        <v>35</v>
      </c>
      <c r="V20" s="67">
        <v>45</v>
      </c>
      <c r="W20" s="70" t="s">
        <v>51</v>
      </c>
    </row>
    <row r="21" spans="1:23" s="34" customFormat="1" ht="101.25" x14ac:dyDescent="0.2">
      <c r="A21" s="46" t="s">
        <v>43</v>
      </c>
      <c r="B21" s="47" t="s">
        <v>44</v>
      </c>
      <c r="C21" s="48" t="s">
        <v>45</v>
      </c>
      <c r="D21" s="48" t="s">
        <v>190</v>
      </c>
      <c r="E21" s="49" t="s">
        <v>193</v>
      </c>
      <c r="F21" s="50"/>
      <c r="G21" s="50"/>
      <c r="H21" s="50"/>
      <c r="I21" s="50"/>
      <c r="J21" s="50"/>
      <c r="K21" s="48" t="s">
        <v>46</v>
      </c>
      <c r="L21" s="48" t="s">
        <v>60</v>
      </c>
      <c r="M21" s="65" t="s">
        <v>120</v>
      </c>
      <c r="N21" s="66" t="s">
        <v>66</v>
      </c>
      <c r="O21" s="67" t="s">
        <v>60</v>
      </c>
      <c r="P21" s="67" t="s">
        <v>114</v>
      </c>
      <c r="Q21" s="68" t="s">
        <v>119</v>
      </c>
      <c r="R21" s="105">
        <v>24</v>
      </c>
      <c r="S21" s="67"/>
      <c r="T21" s="69">
        <f t="shared" si="3"/>
        <v>0.75</v>
      </c>
      <c r="U21" s="67">
        <v>18</v>
      </c>
      <c r="V21" s="67">
        <v>24</v>
      </c>
      <c r="W21" s="70" t="s">
        <v>51</v>
      </c>
    </row>
    <row r="22" spans="1:23" s="34" customFormat="1" ht="101.25" x14ac:dyDescent="0.2">
      <c r="A22" s="46" t="s">
        <v>43</v>
      </c>
      <c r="B22" s="47" t="s">
        <v>44</v>
      </c>
      <c r="C22" s="48" t="s">
        <v>45</v>
      </c>
      <c r="D22" s="48" t="s">
        <v>190</v>
      </c>
      <c r="E22" s="49" t="s">
        <v>193</v>
      </c>
      <c r="F22" s="50"/>
      <c r="G22" s="50"/>
      <c r="H22" s="50"/>
      <c r="I22" s="50"/>
      <c r="J22" s="50"/>
      <c r="K22" s="48" t="s">
        <v>46</v>
      </c>
      <c r="L22" s="48" t="s">
        <v>60</v>
      </c>
      <c r="M22" s="65" t="s">
        <v>122</v>
      </c>
      <c r="N22" s="71" t="s">
        <v>121</v>
      </c>
      <c r="O22" s="67" t="s">
        <v>60</v>
      </c>
      <c r="P22" s="67" t="s">
        <v>114</v>
      </c>
      <c r="Q22" s="68" t="s">
        <v>123</v>
      </c>
      <c r="R22" s="105">
        <v>65</v>
      </c>
      <c r="S22" s="67"/>
      <c r="T22" s="69">
        <f t="shared" si="3"/>
        <v>0.58461538461538465</v>
      </c>
      <c r="U22" s="67">
        <v>38</v>
      </c>
      <c r="V22" s="67">
        <v>65</v>
      </c>
      <c r="W22" s="70" t="s">
        <v>51</v>
      </c>
    </row>
    <row r="23" spans="1:23" s="36" customFormat="1" ht="20.25" customHeight="1" x14ac:dyDescent="0.2">
      <c r="A23" s="56" t="s">
        <v>43</v>
      </c>
      <c r="B23" s="47" t="s">
        <v>44</v>
      </c>
      <c r="C23" s="48" t="s">
        <v>45</v>
      </c>
      <c r="D23" s="97" t="s">
        <v>190</v>
      </c>
      <c r="E23" s="98" t="s">
        <v>193</v>
      </c>
      <c r="F23" s="50">
        <v>249780161</v>
      </c>
      <c r="G23" s="50">
        <v>254273416.08000001</v>
      </c>
      <c r="H23" s="50">
        <v>155652650.30000001</v>
      </c>
      <c r="I23" s="50">
        <v>155652650.30000001</v>
      </c>
      <c r="J23" s="50">
        <v>155652650.30000001</v>
      </c>
      <c r="K23" s="48"/>
      <c r="L23" s="48"/>
      <c r="M23" s="96" t="s">
        <v>196</v>
      </c>
      <c r="N23" s="72"/>
      <c r="O23" s="48"/>
      <c r="P23" s="47"/>
      <c r="Q23" s="68"/>
      <c r="R23" s="104"/>
      <c r="S23" s="47"/>
      <c r="T23" s="47"/>
      <c r="U23" s="47"/>
      <c r="V23" s="47"/>
      <c r="W23" s="61"/>
    </row>
    <row r="24" spans="1:23" s="34" customFormat="1" ht="33.75" x14ac:dyDescent="0.2">
      <c r="A24" s="46" t="s">
        <v>43</v>
      </c>
      <c r="B24" s="47" t="s">
        <v>44</v>
      </c>
      <c r="C24" s="48" t="s">
        <v>45</v>
      </c>
      <c r="D24" s="48" t="s">
        <v>190</v>
      </c>
      <c r="E24" s="49" t="s">
        <v>193</v>
      </c>
      <c r="F24" s="50"/>
      <c r="G24" s="50"/>
      <c r="H24" s="50"/>
      <c r="I24" s="50"/>
      <c r="J24" s="50"/>
      <c r="K24" s="48" t="s">
        <v>46</v>
      </c>
      <c r="L24" s="48" t="s">
        <v>60</v>
      </c>
      <c r="M24" s="65" t="s">
        <v>125</v>
      </c>
      <c r="N24" s="71" t="s">
        <v>124</v>
      </c>
      <c r="O24" s="67" t="s">
        <v>60</v>
      </c>
      <c r="P24" s="67" t="s">
        <v>49</v>
      </c>
      <c r="Q24" s="68" t="s">
        <v>172</v>
      </c>
      <c r="R24" s="105">
        <v>100</v>
      </c>
      <c r="S24" s="67"/>
      <c r="T24" s="69">
        <f>+U24/V24*1</f>
        <v>0.72</v>
      </c>
      <c r="U24" s="67">
        <v>72</v>
      </c>
      <c r="V24" s="67">
        <v>100</v>
      </c>
      <c r="W24" s="70" t="s">
        <v>51</v>
      </c>
    </row>
    <row r="25" spans="1:23" s="34" customFormat="1" ht="33.75" x14ac:dyDescent="0.2">
      <c r="A25" s="46" t="s">
        <v>43</v>
      </c>
      <c r="B25" s="47" t="s">
        <v>44</v>
      </c>
      <c r="C25" s="48" t="s">
        <v>45</v>
      </c>
      <c r="D25" s="48" t="s">
        <v>190</v>
      </c>
      <c r="E25" s="49" t="s">
        <v>193</v>
      </c>
      <c r="F25" s="50"/>
      <c r="G25" s="50"/>
      <c r="H25" s="50"/>
      <c r="I25" s="50"/>
      <c r="J25" s="50"/>
      <c r="K25" s="48" t="s">
        <v>46</v>
      </c>
      <c r="L25" s="48" t="s">
        <v>60</v>
      </c>
      <c r="M25" s="68" t="s">
        <v>127</v>
      </c>
      <c r="N25" s="66" t="s">
        <v>126</v>
      </c>
      <c r="O25" s="67" t="s">
        <v>60</v>
      </c>
      <c r="P25" s="67" t="s">
        <v>49</v>
      </c>
      <c r="Q25" s="68" t="s">
        <v>171</v>
      </c>
      <c r="R25" s="105">
        <v>100</v>
      </c>
      <c r="S25" s="67"/>
      <c r="T25" s="69">
        <f t="shared" si="3"/>
        <v>0.72</v>
      </c>
      <c r="U25" s="67">
        <v>72</v>
      </c>
      <c r="V25" s="67">
        <v>100</v>
      </c>
      <c r="W25" s="70" t="s">
        <v>51</v>
      </c>
    </row>
    <row r="26" spans="1:23" s="36" customFormat="1" ht="12.75" x14ac:dyDescent="0.2">
      <c r="A26" s="56" t="s">
        <v>43</v>
      </c>
      <c r="B26" s="47" t="s">
        <v>44</v>
      </c>
      <c r="C26" s="48" t="s">
        <v>45</v>
      </c>
      <c r="D26" s="97" t="s">
        <v>191</v>
      </c>
      <c r="E26" s="98" t="s">
        <v>194</v>
      </c>
      <c r="F26" s="50">
        <v>157522166</v>
      </c>
      <c r="G26" s="50">
        <v>160666636.23999998</v>
      </c>
      <c r="H26" s="50">
        <v>102089296.69999999</v>
      </c>
      <c r="I26" s="50">
        <v>102089296.69999999</v>
      </c>
      <c r="J26" s="50">
        <v>102089296.69999999</v>
      </c>
      <c r="K26" s="48" t="s">
        <v>46</v>
      </c>
      <c r="L26" s="48" t="s">
        <v>60</v>
      </c>
      <c r="M26" s="96" t="s">
        <v>197</v>
      </c>
      <c r="N26" s="73"/>
      <c r="O26" s="48"/>
      <c r="P26" s="47"/>
      <c r="Q26" s="68"/>
      <c r="R26" s="104"/>
      <c r="S26" s="47"/>
      <c r="T26" s="47"/>
      <c r="U26" s="47"/>
      <c r="V26" s="47"/>
      <c r="W26" s="61"/>
    </row>
    <row r="27" spans="1:23" s="34" customFormat="1" ht="33.75" x14ac:dyDescent="0.2">
      <c r="A27" s="46" t="s">
        <v>43</v>
      </c>
      <c r="B27" s="47" t="s">
        <v>44</v>
      </c>
      <c r="C27" s="48" t="s">
        <v>45</v>
      </c>
      <c r="D27" s="48" t="s">
        <v>191</v>
      </c>
      <c r="E27" s="49" t="s">
        <v>194</v>
      </c>
      <c r="F27" s="50"/>
      <c r="G27" s="50"/>
      <c r="H27" s="50"/>
      <c r="I27" s="50"/>
      <c r="J27" s="50"/>
      <c r="K27" s="48" t="s">
        <v>46</v>
      </c>
      <c r="L27" s="48" t="s">
        <v>60</v>
      </c>
      <c r="M27" s="65" t="s">
        <v>83</v>
      </c>
      <c r="N27" s="71" t="s">
        <v>101</v>
      </c>
      <c r="O27" s="67" t="s">
        <v>60</v>
      </c>
      <c r="P27" s="52" t="s">
        <v>49</v>
      </c>
      <c r="Q27" s="68" t="s">
        <v>61</v>
      </c>
      <c r="R27" s="103">
        <v>100</v>
      </c>
      <c r="S27" s="52"/>
      <c r="T27" s="69">
        <f t="shared" si="3"/>
        <v>0.72</v>
      </c>
      <c r="U27" s="74">
        <v>72</v>
      </c>
      <c r="V27" s="62">
        <v>100</v>
      </c>
      <c r="W27" s="55" t="s">
        <v>51</v>
      </c>
    </row>
    <row r="28" spans="1:23" s="34" customFormat="1" ht="33.75" x14ac:dyDescent="0.2">
      <c r="A28" s="46" t="s">
        <v>43</v>
      </c>
      <c r="B28" s="47" t="s">
        <v>44</v>
      </c>
      <c r="C28" s="48" t="s">
        <v>45</v>
      </c>
      <c r="D28" s="48" t="s">
        <v>191</v>
      </c>
      <c r="E28" s="49" t="s">
        <v>194</v>
      </c>
      <c r="F28" s="50"/>
      <c r="G28" s="50"/>
      <c r="H28" s="50"/>
      <c r="I28" s="50"/>
      <c r="J28" s="50"/>
      <c r="K28" s="48" t="s">
        <v>46</v>
      </c>
      <c r="L28" s="48" t="s">
        <v>60</v>
      </c>
      <c r="M28" s="65" t="s">
        <v>83</v>
      </c>
      <c r="N28" s="71" t="s">
        <v>102</v>
      </c>
      <c r="O28" s="67" t="s">
        <v>60</v>
      </c>
      <c r="P28" s="52" t="s">
        <v>49</v>
      </c>
      <c r="Q28" s="68" t="s">
        <v>62</v>
      </c>
      <c r="R28" s="103">
        <v>100</v>
      </c>
      <c r="S28" s="52"/>
      <c r="T28" s="69">
        <f t="shared" si="3"/>
        <v>0.72</v>
      </c>
      <c r="U28" s="74">
        <v>72</v>
      </c>
      <c r="V28" s="62">
        <v>100</v>
      </c>
      <c r="W28" s="55" t="s">
        <v>51</v>
      </c>
    </row>
    <row r="29" spans="1:23" s="36" customFormat="1" ht="12.75" x14ac:dyDescent="0.2">
      <c r="A29" s="56" t="s">
        <v>43</v>
      </c>
      <c r="B29" s="47" t="s">
        <v>44</v>
      </c>
      <c r="C29" s="48" t="s">
        <v>45</v>
      </c>
      <c r="D29" s="97" t="s">
        <v>190</v>
      </c>
      <c r="E29" s="98" t="s">
        <v>193</v>
      </c>
      <c r="F29" s="50">
        <v>40600698</v>
      </c>
      <c r="G29" s="50">
        <v>43968921.750000007</v>
      </c>
      <c r="H29" s="50">
        <v>24213405.050000001</v>
      </c>
      <c r="I29" s="50">
        <v>24213405.050000001</v>
      </c>
      <c r="J29" s="50">
        <v>24054192.720000003</v>
      </c>
      <c r="K29" s="48"/>
      <c r="L29" s="48"/>
      <c r="M29" s="96" t="s">
        <v>198</v>
      </c>
      <c r="N29" s="73"/>
      <c r="O29" s="48"/>
      <c r="P29" s="47"/>
      <c r="Q29" s="68"/>
      <c r="R29" s="104"/>
      <c r="S29" s="47"/>
      <c r="T29" s="47"/>
      <c r="U29" s="47"/>
      <c r="V29" s="47"/>
      <c r="W29" s="61"/>
    </row>
    <row r="30" spans="1:23" s="34" customFormat="1" ht="45" x14ac:dyDescent="0.2">
      <c r="A30" s="46" t="s">
        <v>43</v>
      </c>
      <c r="B30" s="47" t="s">
        <v>44</v>
      </c>
      <c r="C30" s="48" t="s">
        <v>45</v>
      </c>
      <c r="D30" s="48" t="s">
        <v>190</v>
      </c>
      <c r="E30" s="49" t="s">
        <v>193</v>
      </c>
      <c r="F30" s="50"/>
      <c r="G30" s="50"/>
      <c r="H30" s="50"/>
      <c r="I30" s="50"/>
      <c r="J30" s="50"/>
      <c r="K30" s="48" t="s">
        <v>46</v>
      </c>
      <c r="L30" s="48" t="s">
        <v>60</v>
      </c>
      <c r="M30" s="65" t="s">
        <v>181</v>
      </c>
      <c r="N30" s="71" t="s">
        <v>180</v>
      </c>
      <c r="O30" s="67" t="s">
        <v>60</v>
      </c>
      <c r="P30" s="52" t="s">
        <v>49</v>
      </c>
      <c r="Q30" s="65" t="s">
        <v>182</v>
      </c>
      <c r="R30" s="105">
        <v>100</v>
      </c>
      <c r="S30" s="67"/>
      <c r="T30" s="69">
        <f t="shared" si="3"/>
        <v>0.75</v>
      </c>
      <c r="U30" s="67">
        <v>75</v>
      </c>
      <c r="V30" s="67">
        <v>100</v>
      </c>
      <c r="W30" s="70" t="s">
        <v>51</v>
      </c>
    </row>
    <row r="31" spans="1:23" s="34" customFormat="1" ht="56.25" x14ac:dyDescent="0.2">
      <c r="A31" s="46" t="s">
        <v>43</v>
      </c>
      <c r="B31" s="47" t="s">
        <v>44</v>
      </c>
      <c r="C31" s="48" t="s">
        <v>45</v>
      </c>
      <c r="D31" s="48" t="s">
        <v>190</v>
      </c>
      <c r="E31" s="49" t="s">
        <v>193</v>
      </c>
      <c r="F31" s="50"/>
      <c r="G31" s="50"/>
      <c r="H31" s="50"/>
      <c r="I31" s="50"/>
      <c r="J31" s="50"/>
      <c r="K31" s="48" t="s">
        <v>46</v>
      </c>
      <c r="L31" s="48" t="s">
        <v>60</v>
      </c>
      <c r="M31" s="65" t="s">
        <v>184</v>
      </c>
      <c r="N31" s="71" t="s">
        <v>183</v>
      </c>
      <c r="O31" s="67" t="s">
        <v>60</v>
      </c>
      <c r="P31" s="52" t="s">
        <v>49</v>
      </c>
      <c r="Q31" s="65" t="s">
        <v>185</v>
      </c>
      <c r="R31" s="105">
        <v>100</v>
      </c>
      <c r="S31" s="67"/>
      <c r="T31" s="69">
        <f t="shared" si="3"/>
        <v>0.75</v>
      </c>
      <c r="U31" s="67">
        <v>75</v>
      </c>
      <c r="V31" s="67">
        <v>100</v>
      </c>
      <c r="W31" s="70" t="s">
        <v>51</v>
      </c>
    </row>
    <row r="32" spans="1:23" s="34" customFormat="1" ht="33.75" x14ac:dyDescent="0.2">
      <c r="A32" s="46" t="s">
        <v>43</v>
      </c>
      <c r="B32" s="47" t="s">
        <v>44</v>
      </c>
      <c r="C32" s="48" t="s">
        <v>45</v>
      </c>
      <c r="D32" s="48" t="s">
        <v>190</v>
      </c>
      <c r="E32" s="49" t="s">
        <v>193</v>
      </c>
      <c r="F32" s="50"/>
      <c r="G32" s="50"/>
      <c r="H32" s="50"/>
      <c r="I32" s="50"/>
      <c r="J32" s="50"/>
      <c r="K32" s="48" t="s">
        <v>46</v>
      </c>
      <c r="L32" s="48" t="s">
        <v>60</v>
      </c>
      <c r="M32" s="65" t="s">
        <v>134</v>
      </c>
      <c r="N32" s="71" t="s">
        <v>133</v>
      </c>
      <c r="O32" s="67" t="s">
        <v>60</v>
      </c>
      <c r="P32" s="67" t="s">
        <v>49</v>
      </c>
      <c r="Q32" s="68" t="s">
        <v>135</v>
      </c>
      <c r="R32" s="105">
        <v>13</v>
      </c>
      <c r="S32" s="67"/>
      <c r="T32" s="69">
        <f t="shared" si="3"/>
        <v>0.46153846153846156</v>
      </c>
      <c r="U32" s="67">
        <v>6</v>
      </c>
      <c r="V32" s="67">
        <v>13</v>
      </c>
      <c r="W32" s="70" t="s">
        <v>51</v>
      </c>
    </row>
    <row r="33" spans="1:23" s="36" customFormat="1" ht="25.5" x14ac:dyDescent="0.2">
      <c r="A33" s="56" t="s">
        <v>43</v>
      </c>
      <c r="B33" s="47" t="s">
        <v>44</v>
      </c>
      <c r="C33" s="48" t="s">
        <v>45</v>
      </c>
      <c r="D33" s="97" t="s">
        <v>190</v>
      </c>
      <c r="E33" s="98" t="s">
        <v>193</v>
      </c>
      <c r="F33" s="50">
        <v>111296921</v>
      </c>
      <c r="G33" s="50">
        <v>122015887.14999998</v>
      </c>
      <c r="H33" s="50">
        <v>60861956.750000015</v>
      </c>
      <c r="I33" s="50">
        <v>60861956.750000015</v>
      </c>
      <c r="J33" s="50">
        <v>58905806.70000001</v>
      </c>
      <c r="K33" s="47"/>
      <c r="L33" s="47"/>
      <c r="M33" s="96" t="s">
        <v>199</v>
      </c>
      <c r="N33" s="73"/>
      <c r="O33" s="47"/>
      <c r="P33" s="47"/>
      <c r="Q33" s="68"/>
      <c r="R33" s="104"/>
      <c r="S33" s="47"/>
      <c r="T33" s="47"/>
      <c r="U33" s="47"/>
      <c r="V33" s="47"/>
      <c r="W33" s="61"/>
    </row>
    <row r="34" spans="1:23" s="34" customFormat="1" ht="78.75" x14ac:dyDescent="0.2">
      <c r="A34" s="46" t="s">
        <v>43</v>
      </c>
      <c r="B34" s="47" t="s">
        <v>44</v>
      </c>
      <c r="C34" s="48" t="s">
        <v>45</v>
      </c>
      <c r="D34" s="48" t="s">
        <v>190</v>
      </c>
      <c r="E34" s="49" t="s">
        <v>193</v>
      </c>
      <c r="F34" s="50"/>
      <c r="G34" s="50"/>
      <c r="H34" s="50"/>
      <c r="I34" s="50"/>
      <c r="J34" s="50"/>
      <c r="K34" s="48" t="s">
        <v>46</v>
      </c>
      <c r="L34" s="48" t="s">
        <v>60</v>
      </c>
      <c r="M34" s="65" t="s">
        <v>67</v>
      </c>
      <c r="N34" s="71" t="s">
        <v>136</v>
      </c>
      <c r="O34" s="67" t="s">
        <v>60</v>
      </c>
      <c r="P34" s="67" t="s">
        <v>49</v>
      </c>
      <c r="Q34" s="68" t="s">
        <v>137</v>
      </c>
      <c r="R34" s="105">
        <v>164</v>
      </c>
      <c r="S34" s="67"/>
      <c r="T34" s="69">
        <f>+U34/V34*1</f>
        <v>0.77439024390243905</v>
      </c>
      <c r="U34" s="67">
        <v>127</v>
      </c>
      <c r="V34" s="67">
        <v>164</v>
      </c>
      <c r="W34" s="70" t="s">
        <v>51</v>
      </c>
    </row>
    <row r="35" spans="1:23" s="34" customFormat="1" ht="78.75" x14ac:dyDescent="0.2">
      <c r="A35" s="46" t="s">
        <v>43</v>
      </c>
      <c r="B35" s="47" t="s">
        <v>44</v>
      </c>
      <c r="C35" s="48" t="s">
        <v>45</v>
      </c>
      <c r="D35" s="48" t="s">
        <v>190</v>
      </c>
      <c r="E35" s="49" t="s">
        <v>193</v>
      </c>
      <c r="F35" s="50"/>
      <c r="G35" s="50"/>
      <c r="H35" s="50"/>
      <c r="I35" s="50"/>
      <c r="J35" s="50"/>
      <c r="K35" s="48" t="s">
        <v>46</v>
      </c>
      <c r="L35" s="48" t="s">
        <v>60</v>
      </c>
      <c r="M35" s="65" t="s">
        <v>68</v>
      </c>
      <c r="N35" s="71" t="s">
        <v>138</v>
      </c>
      <c r="O35" s="67" t="s">
        <v>60</v>
      </c>
      <c r="P35" s="67" t="s">
        <v>49</v>
      </c>
      <c r="Q35" s="68" t="s">
        <v>139</v>
      </c>
      <c r="R35" s="105">
        <v>6</v>
      </c>
      <c r="S35" s="67">
        <v>164</v>
      </c>
      <c r="T35" s="69">
        <f>+U35/V35*1</f>
        <v>0.77439024390243905</v>
      </c>
      <c r="U35" s="67">
        <v>127</v>
      </c>
      <c r="V35" s="67">
        <v>164</v>
      </c>
      <c r="W35" s="70" t="s">
        <v>51</v>
      </c>
    </row>
    <row r="36" spans="1:23" s="34" customFormat="1" ht="45" x14ac:dyDescent="0.2">
      <c r="A36" s="46" t="s">
        <v>43</v>
      </c>
      <c r="B36" s="47" t="s">
        <v>44</v>
      </c>
      <c r="C36" s="48" t="s">
        <v>45</v>
      </c>
      <c r="D36" s="48" t="s">
        <v>190</v>
      </c>
      <c r="E36" s="49" t="s">
        <v>193</v>
      </c>
      <c r="F36" s="50"/>
      <c r="G36" s="50"/>
      <c r="H36" s="50"/>
      <c r="I36" s="50"/>
      <c r="J36" s="50"/>
      <c r="K36" s="48" t="s">
        <v>46</v>
      </c>
      <c r="L36" s="48" t="s">
        <v>60</v>
      </c>
      <c r="M36" s="65" t="s">
        <v>141</v>
      </c>
      <c r="N36" s="71" t="s">
        <v>140</v>
      </c>
      <c r="O36" s="67" t="s">
        <v>60</v>
      </c>
      <c r="P36" s="67" t="s">
        <v>49</v>
      </c>
      <c r="Q36" s="68" t="s">
        <v>142</v>
      </c>
      <c r="R36" s="105">
        <v>100</v>
      </c>
      <c r="S36" s="67"/>
      <c r="T36" s="69">
        <f t="shared" si="3"/>
        <v>1</v>
      </c>
      <c r="U36" s="67">
        <v>100</v>
      </c>
      <c r="V36" s="67">
        <v>100</v>
      </c>
      <c r="W36" s="70" t="s">
        <v>51</v>
      </c>
    </row>
    <row r="37" spans="1:23" s="34" customFormat="1" ht="45" x14ac:dyDescent="0.2">
      <c r="A37" s="46" t="s">
        <v>43</v>
      </c>
      <c r="B37" s="47" t="s">
        <v>44</v>
      </c>
      <c r="C37" s="48" t="s">
        <v>45</v>
      </c>
      <c r="D37" s="48" t="s">
        <v>190</v>
      </c>
      <c r="E37" s="49" t="s">
        <v>193</v>
      </c>
      <c r="F37" s="50"/>
      <c r="G37" s="50"/>
      <c r="H37" s="50"/>
      <c r="I37" s="50"/>
      <c r="J37" s="50"/>
      <c r="K37" s="48" t="s">
        <v>46</v>
      </c>
      <c r="L37" s="48" t="s">
        <v>60</v>
      </c>
      <c r="M37" s="65" t="s">
        <v>176</v>
      </c>
      <c r="N37" s="66" t="s">
        <v>175</v>
      </c>
      <c r="O37" s="67" t="s">
        <v>60</v>
      </c>
      <c r="P37" s="67" t="s">
        <v>49</v>
      </c>
      <c r="Q37" s="68" t="s">
        <v>177</v>
      </c>
      <c r="R37" s="105">
        <v>100</v>
      </c>
      <c r="S37" s="67"/>
      <c r="T37" s="69">
        <f t="shared" si="3"/>
        <v>0.72</v>
      </c>
      <c r="U37" s="67">
        <v>72</v>
      </c>
      <c r="V37" s="67">
        <v>100</v>
      </c>
      <c r="W37" s="70" t="s">
        <v>51</v>
      </c>
    </row>
    <row r="38" spans="1:23" s="34" customFormat="1" ht="33.75" x14ac:dyDescent="0.2">
      <c r="A38" s="46" t="s">
        <v>43</v>
      </c>
      <c r="B38" s="47" t="s">
        <v>44</v>
      </c>
      <c r="C38" s="48" t="s">
        <v>45</v>
      </c>
      <c r="D38" s="48" t="s">
        <v>190</v>
      </c>
      <c r="E38" s="49" t="s">
        <v>193</v>
      </c>
      <c r="F38" s="50"/>
      <c r="G38" s="50"/>
      <c r="H38" s="50"/>
      <c r="I38" s="50"/>
      <c r="J38" s="50"/>
      <c r="K38" s="48" t="s">
        <v>46</v>
      </c>
      <c r="L38" s="48" t="s">
        <v>60</v>
      </c>
      <c r="M38" s="65" t="s">
        <v>143</v>
      </c>
      <c r="N38" s="71" t="s">
        <v>144</v>
      </c>
      <c r="O38" s="67" t="s">
        <v>60</v>
      </c>
      <c r="P38" s="67" t="s">
        <v>49</v>
      </c>
      <c r="Q38" s="68" t="s">
        <v>142</v>
      </c>
      <c r="R38" s="105">
        <v>100</v>
      </c>
      <c r="S38" s="69"/>
      <c r="T38" s="69">
        <f t="shared" si="3"/>
        <v>0.75</v>
      </c>
      <c r="U38" s="67">
        <v>75</v>
      </c>
      <c r="V38" s="67">
        <v>100</v>
      </c>
      <c r="W38" s="70" t="s">
        <v>51</v>
      </c>
    </row>
    <row r="39" spans="1:23" s="34" customFormat="1" ht="45" x14ac:dyDescent="0.2">
      <c r="A39" s="46" t="s">
        <v>43</v>
      </c>
      <c r="B39" s="47" t="s">
        <v>44</v>
      </c>
      <c r="C39" s="48" t="s">
        <v>45</v>
      </c>
      <c r="D39" s="48" t="s">
        <v>190</v>
      </c>
      <c r="E39" s="49" t="s">
        <v>193</v>
      </c>
      <c r="F39" s="50"/>
      <c r="G39" s="50"/>
      <c r="H39" s="50"/>
      <c r="I39" s="50"/>
      <c r="J39" s="50"/>
      <c r="K39" s="48" t="s">
        <v>46</v>
      </c>
      <c r="L39" s="48" t="s">
        <v>60</v>
      </c>
      <c r="M39" s="65" t="s">
        <v>69</v>
      </c>
      <c r="N39" s="71" t="s">
        <v>166</v>
      </c>
      <c r="O39" s="67" t="s">
        <v>60</v>
      </c>
      <c r="P39" s="67" t="s">
        <v>49</v>
      </c>
      <c r="Q39" s="68" t="s">
        <v>167</v>
      </c>
      <c r="R39" s="105">
        <v>100</v>
      </c>
      <c r="S39" s="67"/>
      <c r="T39" s="69">
        <f t="shared" si="3"/>
        <v>0.81</v>
      </c>
      <c r="U39" s="67">
        <v>81</v>
      </c>
      <c r="V39" s="67">
        <v>100</v>
      </c>
      <c r="W39" s="70" t="s">
        <v>51</v>
      </c>
    </row>
    <row r="40" spans="1:23" s="34" customFormat="1" ht="45" x14ac:dyDescent="0.2">
      <c r="A40" s="46" t="s">
        <v>43</v>
      </c>
      <c r="B40" s="47" t="s">
        <v>44</v>
      </c>
      <c r="C40" s="48" t="s">
        <v>45</v>
      </c>
      <c r="D40" s="48" t="s">
        <v>190</v>
      </c>
      <c r="E40" s="49" t="s">
        <v>193</v>
      </c>
      <c r="F40" s="50"/>
      <c r="G40" s="50"/>
      <c r="H40" s="50"/>
      <c r="I40" s="50"/>
      <c r="J40" s="50"/>
      <c r="K40" s="48" t="s">
        <v>46</v>
      </c>
      <c r="L40" s="48" t="s">
        <v>60</v>
      </c>
      <c r="M40" s="65" t="s">
        <v>70</v>
      </c>
      <c r="N40" s="71" t="s">
        <v>168</v>
      </c>
      <c r="O40" s="67" t="s">
        <v>60</v>
      </c>
      <c r="P40" s="67" t="s">
        <v>49</v>
      </c>
      <c r="Q40" s="68" t="s">
        <v>169</v>
      </c>
      <c r="R40" s="105">
        <v>100</v>
      </c>
      <c r="S40" s="67"/>
      <c r="T40" s="69">
        <f>+U40/V40*100</f>
        <v>0</v>
      </c>
      <c r="U40" s="75">
        <v>0</v>
      </c>
      <c r="V40" s="67">
        <v>100</v>
      </c>
      <c r="W40" s="70" t="s">
        <v>51</v>
      </c>
    </row>
    <row r="41" spans="1:23" s="34" customFormat="1" ht="45" x14ac:dyDescent="0.2">
      <c r="A41" s="46" t="s">
        <v>43</v>
      </c>
      <c r="B41" s="47" t="s">
        <v>44</v>
      </c>
      <c r="C41" s="48" t="s">
        <v>45</v>
      </c>
      <c r="D41" s="48" t="s">
        <v>190</v>
      </c>
      <c r="E41" s="49" t="s">
        <v>193</v>
      </c>
      <c r="F41" s="50"/>
      <c r="G41" s="50"/>
      <c r="H41" s="50"/>
      <c r="I41" s="50"/>
      <c r="J41" s="50"/>
      <c r="K41" s="48" t="s">
        <v>46</v>
      </c>
      <c r="L41" s="48" t="s">
        <v>60</v>
      </c>
      <c r="M41" s="65" t="s">
        <v>71</v>
      </c>
      <c r="N41" s="71" t="s">
        <v>145</v>
      </c>
      <c r="O41" s="67" t="s">
        <v>60</v>
      </c>
      <c r="P41" s="67" t="s">
        <v>49</v>
      </c>
      <c r="Q41" s="68" t="s">
        <v>146</v>
      </c>
      <c r="R41" s="105">
        <v>100</v>
      </c>
      <c r="S41" s="67"/>
      <c r="T41" s="69">
        <f t="shared" si="3"/>
        <v>0.72</v>
      </c>
      <c r="U41" s="67">
        <v>72</v>
      </c>
      <c r="V41" s="67">
        <v>100</v>
      </c>
      <c r="W41" s="70" t="s">
        <v>51</v>
      </c>
    </row>
    <row r="42" spans="1:23" s="34" customFormat="1" ht="33.75" x14ac:dyDescent="0.2">
      <c r="A42" s="46" t="s">
        <v>43</v>
      </c>
      <c r="B42" s="47" t="s">
        <v>44</v>
      </c>
      <c r="C42" s="48" t="s">
        <v>45</v>
      </c>
      <c r="D42" s="48" t="s">
        <v>190</v>
      </c>
      <c r="E42" s="49" t="s">
        <v>193</v>
      </c>
      <c r="F42" s="50"/>
      <c r="G42" s="50"/>
      <c r="H42" s="50"/>
      <c r="I42" s="50"/>
      <c r="J42" s="50"/>
      <c r="K42" s="48" t="s">
        <v>46</v>
      </c>
      <c r="L42" s="48" t="s">
        <v>60</v>
      </c>
      <c r="M42" s="65" t="s">
        <v>72</v>
      </c>
      <c r="N42" s="71" t="s">
        <v>147</v>
      </c>
      <c r="O42" s="67" t="s">
        <v>60</v>
      </c>
      <c r="P42" s="67" t="s">
        <v>49</v>
      </c>
      <c r="Q42" s="68" t="s">
        <v>148</v>
      </c>
      <c r="R42" s="105">
        <v>100</v>
      </c>
      <c r="S42" s="67"/>
      <c r="T42" s="69">
        <f t="shared" si="3"/>
        <v>0.72</v>
      </c>
      <c r="U42" s="67">
        <v>72</v>
      </c>
      <c r="V42" s="67">
        <v>100</v>
      </c>
      <c r="W42" s="70" t="s">
        <v>51</v>
      </c>
    </row>
    <row r="43" spans="1:23" s="34" customFormat="1" ht="45" x14ac:dyDescent="0.2">
      <c r="A43" s="46" t="s">
        <v>43</v>
      </c>
      <c r="B43" s="47" t="s">
        <v>44</v>
      </c>
      <c r="C43" s="48" t="s">
        <v>45</v>
      </c>
      <c r="D43" s="48" t="s">
        <v>190</v>
      </c>
      <c r="E43" s="49" t="s">
        <v>193</v>
      </c>
      <c r="F43" s="50"/>
      <c r="G43" s="50"/>
      <c r="H43" s="50"/>
      <c r="I43" s="50"/>
      <c r="J43" s="50"/>
      <c r="K43" s="48" t="s">
        <v>46</v>
      </c>
      <c r="L43" s="48" t="s">
        <v>60</v>
      </c>
      <c r="M43" s="65" t="s">
        <v>73</v>
      </c>
      <c r="N43" s="71" t="s">
        <v>189</v>
      </c>
      <c r="O43" s="67" t="s">
        <v>60</v>
      </c>
      <c r="P43" s="67" t="s">
        <v>49</v>
      </c>
      <c r="Q43" s="68" t="s">
        <v>146</v>
      </c>
      <c r="R43" s="105">
        <v>100</v>
      </c>
      <c r="S43" s="76"/>
      <c r="T43" s="69">
        <f t="shared" si="3"/>
        <v>0.72</v>
      </c>
      <c r="U43" s="67">
        <v>72</v>
      </c>
      <c r="V43" s="67">
        <v>100</v>
      </c>
      <c r="W43" s="70" t="s">
        <v>51</v>
      </c>
    </row>
    <row r="44" spans="1:23" s="34" customFormat="1" ht="33.75" x14ac:dyDescent="0.2">
      <c r="A44" s="46" t="s">
        <v>43</v>
      </c>
      <c r="B44" s="47" t="s">
        <v>44</v>
      </c>
      <c r="C44" s="48" t="s">
        <v>45</v>
      </c>
      <c r="D44" s="48" t="s">
        <v>190</v>
      </c>
      <c r="E44" s="49" t="s">
        <v>193</v>
      </c>
      <c r="F44" s="50"/>
      <c r="G44" s="50"/>
      <c r="H44" s="50"/>
      <c r="I44" s="50"/>
      <c r="J44" s="50"/>
      <c r="K44" s="48" t="s">
        <v>46</v>
      </c>
      <c r="L44" s="48" t="s">
        <v>60</v>
      </c>
      <c r="M44" s="65" t="s">
        <v>149</v>
      </c>
      <c r="N44" s="71" t="s">
        <v>150</v>
      </c>
      <c r="O44" s="67" t="s">
        <v>60</v>
      </c>
      <c r="P44" s="67" t="s">
        <v>49</v>
      </c>
      <c r="Q44" s="68" t="s">
        <v>142</v>
      </c>
      <c r="R44" s="105">
        <v>100</v>
      </c>
      <c r="S44" s="67"/>
      <c r="T44" s="69">
        <f t="shared" si="3"/>
        <v>0</v>
      </c>
      <c r="U44" s="67">
        <v>0</v>
      </c>
      <c r="V44" s="67">
        <v>100</v>
      </c>
      <c r="W44" s="70" t="s">
        <v>51</v>
      </c>
    </row>
    <row r="45" spans="1:23" s="34" customFormat="1" ht="45" x14ac:dyDescent="0.2">
      <c r="A45" s="46" t="s">
        <v>43</v>
      </c>
      <c r="B45" s="47" t="s">
        <v>44</v>
      </c>
      <c r="C45" s="48" t="s">
        <v>45</v>
      </c>
      <c r="D45" s="48" t="s">
        <v>190</v>
      </c>
      <c r="E45" s="49" t="s">
        <v>193</v>
      </c>
      <c r="F45" s="50"/>
      <c r="G45" s="50"/>
      <c r="H45" s="50"/>
      <c r="I45" s="50"/>
      <c r="J45" s="50"/>
      <c r="K45" s="48" t="s">
        <v>46</v>
      </c>
      <c r="L45" s="48" t="s">
        <v>60</v>
      </c>
      <c r="M45" s="65" t="s">
        <v>174</v>
      </c>
      <c r="N45" s="71" t="s">
        <v>178</v>
      </c>
      <c r="O45" s="67" t="s">
        <v>60</v>
      </c>
      <c r="P45" s="67" t="s">
        <v>49</v>
      </c>
      <c r="Q45" s="68" t="s">
        <v>151</v>
      </c>
      <c r="R45" s="105">
        <v>100</v>
      </c>
      <c r="S45" s="67"/>
      <c r="T45" s="69">
        <f t="shared" si="3"/>
        <v>0.72</v>
      </c>
      <c r="U45" s="67">
        <v>72</v>
      </c>
      <c r="V45" s="67">
        <v>100</v>
      </c>
      <c r="W45" s="70" t="s">
        <v>51</v>
      </c>
    </row>
    <row r="46" spans="1:23" s="36" customFormat="1" ht="12.75" x14ac:dyDescent="0.2">
      <c r="A46" s="56" t="s">
        <v>43</v>
      </c>
      <c r="B46" s="47" t="s">
        <v>44</v>
      </c>
      <c r="C46" s="48" t="s">
        <v>45</v>
      </c>
      <c r="D46" s="97" t="s">
        <v>190</v>
      </c>
      <c r="E46" s="98" t="s">
        <v>193</v>
      </c>
      <c r="F46" s="50">
        <v>6883663</v>
      </c>
      <c r="G46" s="50">
        <v>6877517.2800000003</v>
      </c>
      <c r="H46" s="50">
        <v>4458616.1500000004</v>
      </c>
      <c r="I46" s="50">
        <v>4458616.1500000004</v>
      </c>
      <c r="J46" s="50">
        <v>4458616.1500000004</v>
      </c>
      <c r="K46" s="77"/>
      <c r="L46" s="77"/>
      <c r="M46" s="96" t="s">
        <v>200</v>
      </c>
      <c r="N46" s="73"/>
      <c r="O46" s="47"/>
      <c r="P46" s="47"/>
      <c r="Q46" s="68"/>
      <c r="R46" s="104"/>
      <c r="S46" s="47"/>
      <c r="T46" s="47"/>
      <c r="U46" s="47"/>
      <c r="V46" s="47"/>
      <c r="W46" s="61"/>
    </row>
    <row r="47" spans="1:23" s="34" customFormat="1" ht="45" x14ac:dyDescent="0.2">
      <c r="A47" s="46" t="s">
        <v>43</v>
      </c>
      <c r="B47" s="47" t="s">
        <v>44</v>
      </c>
      <c r="C47" s="48" t="s">
        <v>45</v>
      </c>
      <c r="D47" s="48" t="s">
        <v>190</v>
      </c>
      <c r="E47" s="49" t="s">
        <v>193</v>
      </c>
      <c r="F47" s="50"/>
      <c r="G47" s="50"/>
      <c r="H47" s="50"/>
      <c r="I47" s="50"/>
      <c r="J47" s="50"/>
      <c r="K47" s="48" t="s">
        <v>46</v>
      </c>
      <c r="L47" s="48" t="s">
        <v>60</v>
      </c>
      <c r="M47" s="65" t="s">
        <v>74</v>
      </c>
      <c r="N47" s="71" t="s">
        <v>152</v>
      </c>
      <c r="O47" s="67" t="s">
        <v>60</v>
      </c>
      <c r="P47" s="67" t="s">
        <v>49</v>
      </c>
      <c r="Q47" s="68" t="s">
        <v>153</v>
      </c>
      <c r="R47" s="105">
        <v>100</v>
      </c>
      <c r="S47" s="62">
        <v>56</v>
      </c>
      <c r="T47" s="59">
        <f>+U47/V47*1</f>
        <v>1</v>
      </c>
      <c r="U47" s="62">
        <v>56</v>
      </c>
      <c r="V47" s="62">
        <v>56</v>
      </c>
      <c r="W47" s="70" t="s">
        <v>51</v>
      </c>
    </row>
    <row r="48" spans="1:23" s="34" customFormat="1" ht="45" x14ac:dyDescent="0.2">
      <c r="A48" s="46" t="s">
        <v>43</v>
      </c>
      <c r="B48" s="47" t="s">
        <v>44</v>
      </c>
      <c r="C48" s="48" t="s">
        <v>45</v>
      </c>
      <c r="D48" s="48" t="s">
        <v>190</v>
      </c>
      <c r="E48" s="49" t="s">
        <v>193</v>
      </c>
      <c r="F48" s="50"/>
      <c r="G48" s="50"/>
      <c r="H48" s="50"/>
      <c r="I48" s="50"/>
      <c r="J48" s="50"/>
      <c r="K48" s="48" t="s">
        <v>46</v>
      </c>
      <c r="L48" s="48" t="s">
        <v>60</v>
      </c>
      <c r="M48" s="65" t="s">
        <v>75</v>
      </c>
      <c r="N48" s="71" t="s">
        <v>154</v>
      </c>
      <c r="O48" s="67" t="s">
        <v>60</v>
      </c>
      <c r="P48" s="67" t="s">
        <v>49</v>
      </c>
      <c r="Q48" s="68" t="s">
        <v>170</v>
      </c>
      <c r="R48" s="105">
        <v>100</v>
      </c>
      <c r="S48" s="67">
        <v>103</v>
      </c>
      <c r="T48" s="59">
        <f>+U48/V48*1</f>
        <v>1</v>
      </c>
      <c r="U48" s="67">
        <v>103</v>
      </c>
      <c r="V48" s="67">
        <v>103</v>
      </c>
      <c r="W48" s="70" t="s">
        <v>51</v>
      </c>
    </row>
    <row r="49" spans="1:23" s="34" customFormat="1" ht="67.5" x14ac:dyDescent="0.2">
      <c r="A49" s="46" t="s">
        <v>43</v>
      </c>
      <c r="B49" s="47" t="s">
        <v>44</v>
      </c>
      <c r="C49" s="48" t="s">
        <v>45</v>
      </c>
      <c r="D49" s="48" t="s">
        <v>190</v>
      </c>
      <c r="E49" s="49" t="s">
        <v>193</v>
      </c>
      <c r="F49" s="50"/>
      <c r="G49" s="50"/>
      <c r="H49" s="50"/>
      <c r="I49" s="50"/>
      <c r="J49" s="50"/>
      <c r="K49" s="48" t="s">
        <v>46</v>
      </c>
      <c r="L49" s="48" t="s">
        <v>60</v>
      </c>
      <c r="M49" s="65" t="s">
        <v>155</v>
      </c>
      <c r="N49" s="71" t="s">
        <v>156</v>
      </c>
      <c r="O49" s="67" t="s">
        <v>60</v>
      </c>
      <c r="P49" s="67" t="s">
        <v>49</v>
      </c>
      <c r="Q49" s="68" t="s">
        <v>157</v>
      </c>
      <c r="R49" s="105">
        <v>98</v>
      </c>
      <c r="S49" s="67">
        <v>100</v>
      </c>
      <c r="T49" s="69">
        <f t="shared" si="3"/>
        <v>1</v>
      </c>
      <c r="U49" s="67">
        <v>100</v>
      </c>
      <c r="V49" s="67">
        <v>100</v>
      </c>
      <c r="W49" s="70" t="s">
        <v>51</v>
      </c>
    </row>
    <row r="50" spans="1:23" s="34" customFormat="1" ht="67.5" x14ac:dyDescent="0.2">
      <c r="A50" s="46" t="s">
        <v>43</v>
      </c>
      <c r="B50" s="47" t="s">
        <v>44</v>
      </c>
      <c r="C50" s="48" t="s">
        <v>45</v>
      </c>
      <c r="D50" s="48" t="s">
        <v>190</v>
      </c>
      <c r="E50" s="49" t="s">
        <v>193</v>
      </c>
      <c r="F50" s="50"/>
      <c r="G50" s="50"/>
      <c r="H50" s="50"/>
      <c r="I50" s="50"/>
      <c r="J50" s="50"/>
      <c r="K50" s="48" t="s">
        <v>46</v>
      </c>
      <c r="L50" s="48" t="s">
        <v>60</v>
      </c>
      <c r="M50" s="65" t="s">
        <v>158</v>
      </c>
      <c r="N50" s="71" t="s">
        <v>159</v>
      </c>
      <c r="O50" s="67" t="s">
        <v>60</v>
      </c>
      <c r="P50" s="67" t="s">
        <v>49</v>
      </c>
      <c r="Q50" s="68" t="s">
        <v>157</v>
      </c>
      <c r="R50" s="105">
        <v>100</v>
      </c>
      <c r="S50" s="67"/>
      <c r="T50" s="59">
        <f>+U50/V50*1</f>
        <v>1</v>
      </c>
      <c r="U50" s="67">
        <v>58</v>
      </c>
      <c r="V50" s="67">
        <v>58</v>
      </c>
      <c r="W50" s="70" t="s">
        <v>51</v>
      </c>
    </row>
    <row r="51" spans="1:23" s="36" customFormat="1" ht="25.5" x14ac:dyDescent="0.2">
      <c r="A51" s="78" t="s">
        <v>43</v>
      </c>
      <c r="B51" s="79" t="s">
        <v>44</v>
      </c>
      <c r="C51" s="57" t="s">
        <v>45</v>
      </c>
      <c r="D51" s="97" t="s">
        <v>190</v>
      </c>
      <c r="E51" s="98" t="s">
        <v>193</v>
      </c>
      <c r="F51" s="50">
        <v>17990623</v>
      </c>
      <c r="G51" s="50">
        <v>18590792.73</v>
      </c>
      <c r="H51" s="50">
        <v>10930632.709999999</v>
      </c>
      <c r="I51" s="50">
        <v>10930632.709999999</v>
      </c>
      <c r="J51" s="50">
        <v>10930632.709999999</v>
      </c>
      <c r="K51" s="80"/>
      <c r="L51" s="77"/>
      <c r="M51" s="96" t="s">
        <v>201</v>
      </c>
      <c r="N51" s="73"/>
      <c r="O51" s="47"/>
      <c r="P51" s="47"/>
      <c r="Q51" s="68"/>
      <c r="R51" s="104"/>
      <c r="S51" s="47"/>
      <c r="T51" s="47"/>
      <c r="U51" s="47"/>
      <c r="V51" s="47"/>
      <c r="W51" s="61"/>
    </row>
    <row r="52" spans="1:23" s="34" customFormat="1" ht="45" x14ac:dyDescent="0.2">
      <c r="A52" s="46" t="s">
        <v>43</v>
      </c>
      <c r="B52" s="47" t="s">
        <v>44</v>
      </c>
      <c r="C52" s="48" t="s">
        <v>45</v>
      </c>
      <c r="D52" s="48" t="s">
        <v>190</v>
      </c>
      <c r="E52" s="49" t="s">
        <v>193</v>
      </c>
      <c r="F52" s="50"/>
      <c r="G52" s="50"/>
      <c r="H52" s="50"/>
      <c r="I52" s="50"/>
      <c r="J52" s="50"/>
      <c r="K52" s="48" t="s">
        <v>46</v>
      </c>
      <c r="L52" s="48" t="s">
        <v>60</v>
      </c>
      <c r="M52" s="65" t="s">
        <v>160</v>
      </c>
      <c r="N52" s="71" t="s">
        <v>161</v>
      </c>
      <c r="O52" s="67" t="s">
        <v>60</v>
      </c>
      <c r="P52" s="67" t="s">
        <v>49</v>
      </c>
      <c r="Q52" s="68" t="s">
        <v>162</v>
      </c>
      <c r="R52" s="105">
        <v>100</v>
      </c>
      <c r="S52" s="67"/>
      <c r="T52" s="69">
        <f t="shared" si="3"/>
        <v>0.72</v>
      </c>
      <c r="U52" s="67">
        <v>72</v>
      </c>
      <c r="V52" s="67">
        <v>100</v>
      </c>
      <c r="W52" s="70" t="s">
        <v>51</v>
      </c>
    </row>
    <row r="53" spans="1:23" s="34" customFormat="1" ht="33.75" x14ac:dyDescent="0.2">
      <c r="A53" s="46" t="s">
        <v>43</v>
      </c>
      <c r="B53" s="47" t="s">
        <v>44</v>
      </c>
      <c r="C53" s="48" t="s">
        <v>45</v>
      </c>
      <c r="D53" s="48" t="s">
        <v>190</v>
      </c>
      <c r="E53" s="49" t="s">
        <v>193</v>
      </c>
      <c r="F53" s="50"/>
      <c r="G53" s="50"/>
      <c r="H53" s="50"/>
      <c r="I53" s="50"/>
      <c r="J53" s="50"/>
      <c r="K53" s="48" t="s">
        <v>46</v>
      </c>
      <c r="L53" s="48" t="s">
        <v>60</v>
      </c>
      <c r="M53" s="65" t="s">
        <v>129</v>
      </c>
      <c r="N53" s="71" t="s">
        <v>128</v>
      </c>
      <c r="O53" s="67" t="s">
        <v>60</v>
      </c>
      <c r="P53" s="67" t="s">
        <v>49</v>
      </c>
      <c r="Q53" s="68" t="s">
        <v>130</v>
      </c>
      <c r="R53" s="105">
        <v>3</v>
      </c>
      <c r="S53" s="67">
        <v>72</v>
      </c>
      <c r="T53" s="69">
        <f t="shared" si="3"/>
        <v>1</v>
      </c>
      <c r="U53" s="67">
        <v>72</v>
      </c>
      <c r="V53" s="67">
        <v>72</v>
      </c>
      <c r="W53" s="70" t="s">
        <v>51</v>
      </c>
    </row>
    <row r="54" spans="1:23" s="34" customFormat="1" ht="33.75" x14ac:dyDescent="0.2">
      <c r="A54" s="46" t="s">
        <v>43</v>
      </c>
      <c r="B54" s="47" t="s">
        <v>44</v>
      </c>
      <c r="C54" s="48" t="s">
        <v>45</v>
      </c>
      <c r="D54" s="48" t="s">
        <v>190</v>
      </c>
      <c r="E54" s="49" t="s">
        <v>193</v>
      </c>
      <c r="F54" s="50"/>
      <c r="G54" s="50"/>
      <c r="H54" s="50"/>
      <c r="I54" s="50"/>
      <c r="J54" s="50"/>
      <c r="K54" s="48"/>
      <c r="L54" s="48"/>
      <c r="M54" s="65" t="s">
        <v>186</v>
      </c>
      <c r="N54" s="71" t="s">
        <v>131</v>
      </c>
      <c r="O54" s="67" t="s">
        <v>60</v>
      </c>
      <c r="P54" s="67" t="s">
        <v>49</v>
      </c>
      <c r="Q54" s="68" t="s">
        <v>132</v>
      </c>
      <c r="R54" s="105">
        <v>100</v>
      </c>
      <c r="S54" s="67"/>
      <c r="T54" s="69">
        <f t="shared" si="3"/>
        <v>0.72</v>
      </c>
      <c r="U54" s="67">
        <v>72</v>
      </c>
      <c r="V54" s="67">
        <v>100</v>
      </c>
      <c r="W54" s="70" t="s">
        <v>51</v>
      </c>
    </row>
    <row r="55" spans="1:23" s="34" customFormat="1" ht="33.75" x14ac:dyDescent="0.2">
      <c r="A55" s="46" t="s">
        <v>43</v>
      </c>
      <c r="B55" s="47" t="s">
        <v>44</v>
      </c>
      <c r="C55" s="48" t="s">
        <v>45</v>
      </c>
      <c r="D55" s="48" t="s">
        <v>190</v>
      </c>
      <c r="E55" s="49" t="s">
        <v>193</v>
      </c>
      <c r="F55" s="50"/>
      <c r="G55" s="50"/>
      <c r="H55" s="50"/>
      <c r="I55" s="50"/>
      <c r="J55" s="50"/>
      <c r="K55" s="48"/>
      <c r="L55" s="48"/>
      <c r="M55" s="65" t="s">
        <v>179</v>
      </c>
      <c r="N55" s="71" t="s">
        <v>188</v>
      </c>
      <c r="O55" s="67" t="s">
        <v>60</v>
      </c>
      <c r="P55" s="67" t="s">
        <v>49</v>
      </c>
      <c r="Q55" s="68" t="s">
        <v>187</v>
      </c>
      <c r="R55" s="105">
        <v>100</v>
      </c>
      <c r="S55" s="67"/>
      <c r="T55" s="69">
        <f t="shared" si="3"/>
        <v>0.72</v>
      </c>
      <c r="U55" s="67">
        <v>72</v>
      </c>
      <c r="V55" s="67">
        <v>100</v>
      </c>
      <c r="W55" s="70" t="s">
        <v>51</v>
      </c>
    </row>
    <row r="56" spans="1:23" s="34" customFormat="1" ht="33.75" x14ac:dyDescent="0.2">
      <c r="A56" s="46" t="s">
        <v>43</v>
      </c>
      <c r="B56" s="47" t="s">
        <v>44</v>
      </c>
      <c r="C56" s="48" t="s">
        <v>45</v>
      </c>
      <c r="D56" s="48" t="s">
        <v>190</v>
      </c>
      <c r="E56" s="49" t="s">
        <v>193</v>
      </c>
      <c r="F56" s="50"/>
      <c r="G56" s="50"/>
      <c r="H56" s="50"/>
      <c r="I56" s="50"/>
      <c r="J56" s="50"/>
      <c r="K56" s="48" t="s">
        <v>46</v>
      </c>
      <c r="L56" s="48" t="s">
        <v>60</v>
      </c>
      <c r="M56" s="65" t="s">
        <v>163</v>
      </c>
      <c r="N56" s="71" t="s">
        <v>164</v>
      </c>
      <c r="O56" s="67" t="s">
        <v>60</v>
      </c>
      <c r="P56" s="67" t="s">
        <v>49</v>
      </c>
      <c r="Q56" s="68" t="s">
        <v>165</v>
      </c>
      <c r="R56" s="105">
        <v>100</v>
      </c>
      <c r="S56" s="67"/>
      <c r="T56" s="69">
        <f t="shared" si="3"/>
        <v>0.72</v>
      </c>
      <c r="U56" s="67">
        <v>72</v>
      </c>
      <c r="V56" s="67">
        <v>100</v>
      </c>
      <c r="W56" s="70" t="s">
        <v>51</v>
      </c>
    </row>
    <row r="57" spans="1:23" s="36" customFormat="1" ht="25.5" x14ac:dyDescent="0.2">
      <c r="A57" s="56" t="s">
        <v>43</v>
      </c>
      <c r="B57" s="47" t="s">
        <v>44</v>
      </c>
      <c r="C57" s="48" t="s">
        <v>45</v>
      </c>
      <c r="D57" s="97" t="s">
        <v>191</v>
      </c>
      <c r="E57" s="98" t="s">
        <v>194</v>
      </c>
      <c r="F57" s="50">
        <v>45098349</v>
      </c>
      <c r="G57" s="50">
        <v>54203681.150000006</v>
      </c>
      <c r="H57" s="50">
        <v>31974883.57</v>
      </c>
      <c r="I57" s="50">
        <v>31974883.57</v>
      </c>
      <c r="J57" s="50">
        <v>31974883.57</v>
      </c>
      <c r="K57" s="80"/>
      <c r="L57" s="77"/>
      <c r="M57" s="96" t="s">
        <v>202</v>
      </c>
      <c r="N57" s="73"/>
      <c r="O57" s="47"/>
      <c r="P57" s="47"/>
      <c r="Q57" s="68"/>
      <c r="R57" s="104"/>
      <c r="S57" s="47"/>
      <c r="T57" s="47"/>
      <c r="U57" s="47"/>
      <c r="V57" s="47"/>
      <c r="W57" s="61"/>
    </row>
    <row r="58" spans="1:23" s="35" customFormat="1" ht="22.5" x14ac:dyDescent="0.2">
      <c r="A58" s="46" t="s">
        <v>43</v>
      </c>
      <c r="B58" s="47" t="s">
        <v>44</v>
      </c>
      <c r="C58" s="48" t="s">
        <v>45</v>
      </c>
      <c r="D58" s="48" t="s">
        <v>191</v>
      </c>
      <c r="E58" s="49" t="s">
        <v>194</v>
      </c>
      <c r="F58" s="50"/>
      <c r="G58" s="50"/>
      <c r="H58" s="50"/>
      <c r="I58" s="50"/>
      <c r="J58" s="50"/>
      <c r="K58" s="48" t="s">
        <v>46</v>
      </c>
      <c r="L58" s="48" t="s">
        <v>60</v>
      </c>
      <c r="M58" s="65" t="s">
        <v>76</v>
      </c>
      <c r="N58" s="71" t="s">
        <v>77</v>
      </c>
      <c r="O58" s="67" t="s">
        <v>60</v>
      </c>
      <c r="P58" s="67" t="s">
        <v>82</v>
      </c>
      <c r="Q58" s="68" t="s">
        <v>100</v>
      </c>
      <c r="R58" s="103">
        <v>24</v>
      </c>
      <c r="S58" s="62"/>
      <c r="T58" s="69">
        <f t="shared" si="3"/>
        <v>0.75</v>
      </c>
      <c r="U58" s="74">
        <v>18</v>
      </c>
      <c r="V58" s="62">
        <v>24</v>
      </c>
      <c r="W58" s="70" t="s">
        <v>51</v>
      </c>
    </row>
    <row r="59" spans="1:23" s="35" customFormat="1" ht="22.5" x14ac:dyDescent="0.2">
      <c r="A59" s="46" t="s">
        <v>43</v>
      </c>
      <c r="B59" s="47" t="s">
        <v>44</v>
      </c>
      <c r="C59" s="48" t="s">
        <v>45</v>
      </c>
      <c r="D59" s="48" t="s">
        <v>191</v>
      </c>
      <c r="E59" s="49" t="s">
        <v>194</v>
      </c>
      <c r="F59" s="50"/>
      <c r="G59" s="50"/>
      <c r="H59" s="50"/>
      <c r="I59" s="50"/>
      <c r="J59" s="50"/>
      <c r="K59" s="48" t="s">
        <v>46</v>
      </c>
      <c r="L59" s="48" t="s">
        <v>60</v>
      </c>
      <c r="M59" s="65" t="s">
        <v>78</v>
      </c>
      <c r="N59" s="71" t="s">
        <v>79</v>
      </c>
      <c r="O59" s="67" t="s">
        <v>60</v>
      </c>
      <c r="P59" s="67" t="s">
        <v>82</v>
      </c>
      <c r="Q59" s="68" t="s">
        <v>99</v>
      </c>
      <c r="R59" s="103">
        <v>98</v>
      </c>
      <c r="S59" s="48">
        <v>755</v>
      </c>
      <c r="T59" s="69">
        <f t="shared" si="3"/>
        <v>1</v>
      </c>
      <c r="U59" s="74">
        <v>755</v>
      </c>
      <c r="V59" s="62">
        <v>755</v>
      </c>
      <c r="W59" s="70" t="s">
        <v>51</v>
      </c>
    </row>
    <row r="60" spans="1:23" s="35" customFormat="1" ht="22.5" x14ac:dyDescent="0.2">
      <c r="A60" s="81" t="s">
        <v>43</v>
      </c>
      <c r="B60" s="82" t="s">
        <v>44</v>
      </c>
      <c r="C60" s="83" t="s">
        <v>45</v>
      </c>
      <c r="D60" s="83" t="s">
        <v>191</v>
      </c>
      <c r="E60" s="84" t="s">
        <v>194</v>
      </c>
      <c r="F60" s="85"/>
      <c r="G60" s="85"/>
      <c r="H60" s="85"/>
      <c r="I60" s="85"/>
      <c r="J60" s="85"/>
      <c r="K60" s="83" t="s">
        <v>46</v>
      </c>
      <c r="L60" s="83" t="s">
        <v>60</v>
      </c>
      <c r="M60" s="86" t="s">
        <v>80</v>
      </c>
      <c r="N60" s="87" t="s">
        <v>81</v>
      </c>
      <c r="O60" s="88" t="s">
        <v>60</v>
      </c>
      <c r="P60" s="88" t="s">
        <v>82</v>
      </c>
      <c r="Q60" s="89" t="s">
        <v>98</v>
      </c>
      <c r="R60" s="106">
        <v>48</v>
      </c>
      <c r="S60" s="90">
        <v>93</v>
      </c>
      <c r="T60" s="91">
        <f t="shared" si="3"/>
        <v>1</v>
      </c>
      <c r="U60" s="92">
        <v>93</v>
      </c>
      <c r="V60" s="90">
        <v>93</v>
      </c>
      <c r="W60" s="93" t="s">
        <v>51</v>
      </c>
    </row>
    <row r="61" spans="1:23" x14ac:dyDescent="0.2">
      <c r="F61" s="5"/>
      <c r="G61" s="5"/>
      <c r="H61" s="5"/>
      <c r="I61" s="5"/>
      <c r="J61" s="5"/>
      <c r="N61" s="11"/>
      <c r="Q61" s="37"/>
    </row>
    <row r="62" spans="1:23" hidden="1" x14ac:dyDescent="0.2">
      <c r="F62" s="5"/>
      <c r="G62" s="5"/>
      <c r="H62" s="5"/>
      <c r="I62" s="5"/>
      <c r="J62" s="5"/>
      <c r="N62" s="11"/>
    </row>
    <row r="63" spans="1:23" hidden="1" x14ac:dyDescent="0.2">
      <c r="F63" s="5"/>
      <c r="G63" s="5"/>
      <c r="H63" s="5"/>
      <c r="I63" s="5"/>
      <c r="J63" s="5"/>
    </row>
    <row r="64" spans="1:23" hidden="1" x14ac:dyDescent="0.2">
      <c r="F64" s="5"/>
      <c r="G64" s="5"/>
      <c r="H64" s="5"/>
      <c r="I64" s="5"/>
      <c r="J64" s="5"/>
    </row>
    <row r="65" spans="6:10" hidden="1" x14ac:dyDescent="0.2">
      <c r="F65" s="5"/>
      <c r="G65" s="5"/>
      <c r="H65" s="5"/>
      <c r="I65" s="5"/>
      <c r="J65" s="5"/>
    </row>
    <row r="66" spans="6:10" hidden="1" x14ac:dyDescent="0.2">
      <c r="F66" s="5"/>
      <c r="G66" s="5"/>
      <c r="H66" s="5"/>
      <c r="I66" s="5"/>
      <c r="J66" s="5"/>
    </row>
    <row r="67" spans="6:10" hidden="1" x14ac:dyDescent="0.2">
      <c r="F67" s="5"/>
      <c r="G67" s="5"/>
      <c r="H67" s="5"/>
      <c r="I67" s="5"/>
      <c r="J67" s="5"/>
    </row>
    <row r="68" spans="6:10" hidden="1" x14ac:dyDescent="0.2">
      <c r="F68" s="5"/>
      <c r="G68" s="5"/>
      <c r="H68" s="5"/>
      <c r="I68" s="5"/>
      <c r="J68" s="5"/>
    </row>
    <row r="69" spans="6:10" hidden="1" x14ac:dyDescent="0.2">
      <c r="F69" s="5"/>
      <c r="G69" s="5"/>
      <c r="H69" s="5"/>
      <c r="I69" s="5"/>
      <c r="J69" s="5"/>
    </row>
    <row r="70" spans="6:10" hidden="1" x14ac:dyDescent="0.2">
      <c r="F70" s="5"/>
      <c r="G70" s="5"/>
      <c r="H70" s="5"/>
      <c r="I70" s="5"/>
      <c r="J70" s="5"/>
    </row>
    <row r="71" spans="6:10" hidden="1" x14ac:dyDescent="0.2">
      <c r="F71" s="5"/>
      <c r="G71" s="5"/>
      <c r="H71" s="5"/>
      <c r="I71" s="5"/>
      <c r="J71" s="5"/>
    </row>
    <row r="72" spans="6:10" hidden="1" x14ac:dyDescent="0.2">
      <c r="F72" s="5"/>
      <c r="G72" s="5"/>
      <c r="H72" s="5"/>
      <c r="I72" s="5"/>
      <c r="J72" s="5"/>
    </row>
    <row r="73" spans="6:10" hidden="1" x14ac:dyDescent="0.2">
      <c r="F73" s="5"/>
      <c r="G73" s="5"/>
      <c r="H73" s="5"/>
      <c r="I73" s="5"/>
      <c r="J73" s="5"/>
    </row>
    <row r="74" spans="6:10" hidden="1" x14ac:dyDescent="0.2">
      <c r="F74" s="5"/>
      <c r="G74" s="5"/>
      <c r="H74" s="5"/>
      <c r="I74" s="5"/>
      <c r="J74" s="5"/>
    </row>
    <row r="75" spans="6:10" hidden="1" x14ac:dyDescent="0.2">
      <c r="F75" s="5"/>
      <c r="G75" s="5"/>
      <c r="H75" s="5"/>
      <c r="I75" s="5"/>
      <c r="J75" s="5"/>
    </row>
    <row r="76" spans="6:10" hidden="1" x14ac:dyDescent="0.2">
      <c r="F76" s="5"/>
      <c r="G76" s="5"/>
      <c r="H76" s="5"/>
      <c r="I76" s="5"/>
      <c r="J76" s="5"/>
    </row>
    <row r="77" spans="6:10" hidden="1" x14ac:dyDescent="0.2">
      <c r="F77" s="5"/>
      <c r="G77" s="5"/>
      <c r="H77" s="5"/>
      <c r="I77" s="5"/>
      <c r="J77" s="5"/>
    </row>
  </sheetData>
  <mergeCells count="1">
    <mergeCell ref="A1:W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1962E-7691-41DA-8CC0-801B77CBBC57}">
  <dimension ref="A1:E32"/>
  <sheetViews>
    <sheetView workbookViewId="0">
      <selection activeCell="B23" sqref="B23"/>
    </sheetView>
  </sheetViews>
  <sheetFormatPr baseColWidth="10" defaultRowHeight="11.25" x14ac:dyDescent="0.2"/>
  <cols>
    <col min="1" max="1" width="67.6640625" customWidth="1"/>
    <col min="2" max="2" width="21.6640625" customWidth="1"/>
    <col min="3" max="3" width="12" style="3"/>
  </cols>
  <sheetData>
    <row r="1" spans="1:4" ht="12" x14ac:dyDescent="0.2">
      <c r="A1" s="4" t="s">
        <v>1</v>
      </c>
      <c r="B1" s="4" t="s">
        <v>30</v>
      </c>
      <c r="C1" s="3" t="s">
        <v>25</v>
      </c>
      <c r="D1" s="2"/>
    </row>
    <row r="2" spans="1:4" ht="12" x14ac:dyDescent="0.2">
      <c r="A2" s="4" t="s">
        <v>2</v>
      </c>
      <c r="B2" s="4" t="s">
        <v>33</v>
      </c>
      <c r="C2" s="3" t="s">
        <v>26</v>
      </c>
      <c r="D2" s="2"/>
    </row>
    <row r="3" spans="1:4" ht="12" x14ac:dyDescent="0.2">
      <c r="A3" s="4" t="s">
        <v>3</v>
      </c>
      <c r="B3" s="4" t="s">
        <v>34</v>
      </c>
      <c r="C3" s="3" t="s">
        <v>27</v>
      </c>
      <c r="D3" s="2"/>
    </row>
    <row r="4" spans="1:4" ht="12" x14ac:dyDescent="0.2">
      <c r="A4" s="4" t="s">
        <v>4</v>
      </c>
      <c r="B4" s="4" t="s">
        <v>35</v>
      </c>
      <c r="C4" s="3" t="s">
        <v>28</v>
      </c>
      <c r="D4" s="2"/>
    </row>
    <row r="5" spans="1:4" ht="12" x14ac:dyDescent="0.2">
      <c r="A5" s="4" t="s">
        <v>5</v>
      </c>
      <c r="B5" s="1"/>
      <c r="D5" s="2"/>
    </row>
    <row r="6" spans="1:4" ht="12" x14ac:dyDescent="0.2">
      <c r="A6" s="4" t="s">
        <v>6</v>
      </c>
      <c r="B6" s="1"/>
      <c r="D6" s="2"/>
    </row>
    <row r="7" spans="1:4" ht="12" x14ac:dyDescent="0.2">
      <c r="A7" s="4" t="s">
        <v>7</v>
      </c>
      <c r="B7" s="1"/>
      <c r="D7" s="2"/>
    </row>
    <row r="8" spans="1:4" ht="12" x14ac:dyDescent="0.2">
      <c r="A8" s="4" t="s">
        <v>8</v>
      </c>
      <c r="B8" s="1"/>
      <c r="D8" s="2"/>
    </row>
    <row r="9" spans="1:4" ht="12" customHeight="1" x14ac:dyDescent="0.2">
      <c r="A9" s="4" t="s">
        <v>9</v>
      </c>
      <c r="B9" s="1"/>
      <c r="D9" s="2"/>
    </row>
    <row r="10" spans="1:4" ht="12" x14ac:dyDescent="0.2">
      <c r="A10" s="4" t="s">
        <v>10</v>
      </c>
      <c r="B10" s="1"/>
      <c r="D10" s="2"/>
    </row>
    <row r="11" spans="1:4" ht="12" x14ac:dyDescent="0.2">
      <c r="A11" s="4" t="s">
        <v>11</v>
      </c>
      <c r="B11" s="1"/>
      <c r="D11" s="2"/>
    </row>
    <row r="12" spans="1:4" ht="12" x14ac:dyDescent="0.2">
      <c r="A12" s="4" t="s">
        <v>12</v>
      </c>
      <c r="B12" s="1"/>
      <c r="D12" s="2"/>
    </row>
    <row r="13" spans="1:4" ht="12" x14ac:dyDescent="0.2">
      <c r="A13" s="4" t="s">
        <v>13</v>
      </c>
      <c r="B13" s="1"/>
      <c r="D13" s="2"/>
    </row>
    <row r="14" spans="1:4" ht="12" x14ac:dyDescent="0.2">
      <c r="A14" s="4" t="s">
        <v>14</v>
      </c>
      <c r="B14" s="1"/>
      <c r="D14" s="2"/>
    </row>
    <row r="15" spans="1:4" ht="12" x14ac:dyDescent="0.2">
      <c r="A15" s="4" t="s">
        <v>15</v>
      </c>
      <c r="B15" s="1"/>
      <c r="D15" s="2"/>
    </row>
    <row r="16" spans="1:4" ht="12" x14ac:dyDescent="0.2">
      <c r="A16" s="4" t="s">
        <v>16</v>
      </c>
      <c r="B16" s="1"/>
      <c r="D16" s="2"/>
    </row>
    <row r="17" spans="1:5" ht="12" x14ac:dyDescent="0.2">
      <c r="A17" s="4" t="s">
        <v>17</v>
      </c>
      <c r="B17" s="1"/>
      <c r="D17" s="2"/>
    </row>
    <row r="18" spans="1:5" ht="12" x14ac:dyDescent="0.2">
      <c r="A18" s="4" t="s">
        <v>18</v>
      </c>
      <c r="B18" s="1"/>
      <c r="D18" s="2"/>
    </row>
    <row r="19" spans="1:5" ht="12" x14ac:dyDescent="0.2">
      <c r="A19" s="4" t="s">
        <v>19</v>
      </c>
      <c r="B19" s="1"/>
      <c r="D19" s="2"/>
    </row>
    <row r="20" spans="1:5" ht="12" x14ac:dyDescent="0.2">
      <c r="A20" s="4" t="s">
        <v>20</v>
      </c>
      <c r="B20" s="1"/>
      <c r="D20" s="2"/>
    </row>
    <row r="21" spans="1:5" ht="12" x14ac:dyDescent="0.2">
      <c r="A21" s="4" t="s">
        <v>21</v>
      </c>
      <c r="B21" s="1"/>
      <c r="E21" s="2"/>
    </row>
    <row r="22" spans="1:5" ht="12" x14ac:dyDescent="0.2">
      <c r="A22" s="4" t="s">
        <v>22</v>
      </c>
      <c r="B22" s="1"/>
      <c r="E22" s="2"/>
    </row>
    <row r="23" spans="1:5" ht="12" x14ac:dyDescent="0.2">
      <c r="A23" s="4" t="s">
        <v>23</v>
      </c>
      <c r="B23" s="1"/>
      <c r="E23" s="2"/>
    </row>
    <row r="24" spans="1:5" x14ac:dyDescent="0.2">
      <c r="A24" s="3"/>
    </row>
    <row r="25" spans="1:5" x14ac:dyDescent="0.2">
      <c r="A25" s="3"/>
    </row>
    <row r="26" spans="1:5" x14ac:dyDescent="0.2">
      <c r="A26" s="3"/>
    </row>
    <row r="27" spans="1:5" x14ac:dyDescent="0.2">
      <c r="A27" s="3"/>
    </row>
    <row r="28" spans="1:5" x14ac:dyDescent="0.2">
      <c r="A28" s="3"/>
    </row>
    <row r="29" spans="1:5" x14ac:dyDescent="0.2">
      <c r="A29" s="3"/>
    </row>
    <row r="30" spans="1:5" x14ac:dyDescent="0.2">
      <c r="A30" s="3"/>
    </row>
    <row r="31" spans="1:5" x14ac:dyDescent="0.2">
      <c r="A31" s="3"/>
    </row>
    <row r="32" spans="1:5" x14ac:dyDescent="0.2">
      <c r="A32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FE7B4E-3502-42FA-A782-DC6EA4F72B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2.13_0333_INR_PLGT_000_2203</vt:lpstr>
      <vt:lpstr>Hoja1</vt:lpstr>
      <vt:lpstr>'2.13_0333_INR_PLGT_000_2203'!Títulos_a_imprimir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2022-10-18T00:44:42Z</cp:lastPrinted>
  <dcterms:created xsi:type="dcterms:W3CDTF">2014-10-22T05:35:08Z</dcterms:created>
  <dcterms:modified xsi:type="dcterms:W3CDTF">2022-10-25T18:21:18Z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