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Dir Contabilidad\1_Dirección Conta\25_Armonización Contable\2022\4to_Trimestre\05_LDF\"/>
    </mc:Choice>
  </mc:AlternateContent>
  <xr:revisionPtr revIDLastSave="0" documentId="13_ncr:1_{56A2F470-5333-4F01-8D8D-DD11246E4585}" xr6:coauthVersionLast="47" xr6:coauthVersionMax="47" xr10:uidLastSave="{00000000-0000-0000-0000-000000000000}"/>
  <bookViews>
    <workbookView xWindow="1860" yWindow="255" windowWidth="14025" windowHeight="15225" xr2:uid="{209D6BB5-A528-46E3-BD22-D593900E216B}"/>
  </bookViews>
  <sheets>
    <sheet name="7.6_0361_IDF_F6 b_PLGT_000_2204" sheetId="1" r:id="rId1"/>
  </sheets>
  <externalReferences>
    <externalReference r:id="rId2"/>
  </externalReferences>
  <definedNames>
    <definedName name="ENTE_PUBLICO_A">'[1]Info General'!$C$7</definedName>
    <definedName name="GASTO_E_FIN_01">'7.6_0361_IDF_F6 b_PLGT_000_2204'!$B$54</definedName>
    <definedName name="GASTO_E_FIN_02">'7.6_0361_IDF_F6 b_PLGT_000_2204'!$C$54</definedName>
    <definedName name="GASTO_E_FIN_03">'7.6_0361_IDF_F6 b_PLGT_000_2204'!$D$54</definedName>
    <definedName name="GASTO_E_FIN_04">'7.6_0361_IDF_F6 b_PLGT_000_2204'!$E$54</definedName>
    <definedName name="GASTO_E_FIN_05">'7.6_0361_IDF_F6 b_PLGT_000_2204'!$F$54</definedName>
    <definedName name="GASTO_E_FIN_06">'7.6_0361_IDF_F6 b_PLGT_000_2204'!$G$54</definedName>
    <definedName name="GASTO_E_T1">'7.6_0361_IDF_F6 b_PLGT_000_2204'!$B$45</definedName>
    <definedName name="GASTO_E_T2">'7.6_0361_IDF_F6 b_PLGT_000_2204'!$C$45</definedName>
    <definedName name="GASTO_E_T3">'7.6_0361_IDF_F6 b_PLGT_000_2204'!$D$45</definedName>
    <definedName name="GASTO_E_T4">'7.6_0361_IDF_F6 b_PLGT_000_2204'!$E$45</definedName>
    <definedName name="GASTO_E_T5">'7.6_0361_IDF_F6 b_PLGT_000_2204'!$F$45</definedName>
    <definedName name="GASTO_E_T6">'7.6_0361_IDF_F6 b_PLGT_000_2204'!$G$45</definedName>
    <definedName name="GASTO_NE_FIN_01">'7.6_0361_IDF_F6 b_PLGT_000_2204'!$B$44</definedName>
    <definedName name="GASTO_NE_FIN_02">'7.6_0361_IDF_F6 b_PLGT_000_2204'!$C$44</definedName>
    <definedName name="GASTO_NE_FIN_03">'7.6_0361_IDF_F6 b_PLGT_000_2204'!$D$44</definedName>
    <definedName name="GASTO_NE_FIN_04">'7.6_0361_IDF_F6 b_PLGT_000_2204'!$E$44</definedName>
    <definedName name="GASTO_NE_FIN_05">'7.6_0361_IDF_F6 b_PLGT_000_2204'!$F$44</definedName>
    <definedName name="GASTO_NE_FIN_06">'7.6_0361_IDF_F6 b_PLGT_000_2204'!$G$44</definedName>
    <definedName name="GASTO_NE_T1">'7.6_0361_IDF_F6 b_PLGT_000_2204'!$B$9</definedName>
    <definedName name="GASTO_NE_T2">'7.6_0361_IDF_F6 b_PLGT_000_2204'!$C$9</definedName>
    <definedName name="GASTO_NE_T3">'7.6_0361_IDF_F6 b_PLGT_000_2204'!$D$9</definedName>
    <definedName name="GASTO_NE_T4">'7.6_0361_IDF_F6 b_PLGT_000_2204'!$E$9</definedName>
    <definedName name="GASTO_NE_T5">'7.6_0361_IDF_F6 b_PLGT_000_2204'!$F$9</definedName>
    <definedName name="GASTO_NE_T6">'7.6_0361_IDF_F6 b_PLGT_000_2204'!$G$9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1" l="1"/>
  <c r="G52" i="1"/>
  <c r="G45" i="1" s="1"/>
  <c r="G51" i="1"/>
  <c r="G50" i="1"/>
  <c r="G49" i="1"/>
  <c r="G48" i="1"/>
  <c r="G47" i="1"/>
  <c r="G46" i="1"/>
  <c r="F45" i="1"/>
  <c r="E45" i="1"/>
  <c r="D45" i="1"/>
  <c r="C45" i="1"/>
  <c r="B45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9" i="1" s="1"/>
  <c r="G12" i="1"/>
  <c r="G11" i="1"/>
  <c r="G10" i="1"/>
  <c r="F9" i="1"/>
  <c r="F55" i="1" s="1"/>
  <c r="E9" i="1"/>
  <c r="D9" i="1"/>
  <c r="C9" i="1"/>
  <c r="C55" i="1" s="1"/>
  <c r="B9" i="1"/>
  <c r="B55" i="1" s="1"/>
  <c r="D55" i="1" l="1"/>
  <c r="E55" i="1"/>
  <c r="G55" i="1"/>
</calcChain>
</file>

<file path=xl/sharedStrings.xml><?xml version="1.0" encoding="utf-8"?>
<sst xmlns="http://schemas.openxmlformats.org/spreadsheetml/2006/main" count="58" uniqueCount="57">
  <si>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</si>
  <si>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</si>
  <si>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</si>
  <si>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</si>
  <si>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</si>
  <si>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</si>
  <si>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</si>
  <si>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</si>
  <si>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</si>
  <si>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</si>
  <si>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</si>
  <si>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</si>
  <si>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</si>
  <si>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 xml:space="preserve">        21112-C101  Junta de Gobierno y Coordinación Política</t>
  </si>
  <si>
    <t xml:space="preserve">        21112-C102  Grupo Parlamentario del PAN</t>
  </si>
  <si>
    <t xml:space="preserve">        21112-C103  Grupo Parlamentario del PRI</t>
  </si>
  <si>
    <t xml:space="preserve">        21112-C105  Grupo Parlamentario del PVEM</t>
  </si>
  <si>
    <t xml:space="preserve">        21112-C108  Mesa Directiva/Diputación Permanente</t>
  </si>
  <si>
    <t xml:space="preserve">        21112-C110  Grupo Parlamentario MORENA</t>
  </si>
  <si>
    <t xml:space="preserve">        21112-C111  Representación Parlamentaria del Partido Mov.Ciudadano</t>
  </si>
  <si>
    <t xml:space="preserve">        21112-C201  Despacho de la Secretaria General</t>
  </si>
  <si>
    <t xml:space="preserve">        21112-C202  Dir. General de Servicios y Apoyo Téc. Parlamentario</t>
  </si>
  <si>
    <t xml:space="preserve">        21112-C203  Dir. del Diario de los Debates y Archivo General</t>
  </si>
  <si>
    <t xml:space="preserve">        21112-C204  Unidad de Estudios de las Finanzas Públicas</t>
  </si>
  <si>
    <t xml:space="preserve">        21112-C205  Unidad de Transparencia</t>
  </si>
  <si>
    <t xml:space="preserve">        21112-C206  Instituto de Investigaciones Legislativas</t>
  </si>
  <si>
    <t xml:space="preserve">        21112-C207  Dir. de Gestión Social y Atención Ciudadana</t>
  </si>
  <si>
    <t xml:space="preserve">        21112-C208  Dirección General de Administración</t>
  </si>
  <si>
    <t xml:space="preserve">        21112-C209  Dirección de Desarrollo Institucional</t>
  </si>
  <si>
    <t xml:space="preserve">        21112-C210  Dirección de Contabilidad</t>
  </si>
  <si>
    <t xml:space="preserve">        21112-C211  Dirección de Tecnologías de Información</t>
  </si>
  <si>
    <t xml:space="preserve">        21112-C212  Dirección de Recursos Materiales y Servicios Generales</t>
  </si>
  <si>
    <t xml:space="preserve">        21112-C215  Dirección de Asuntos Jurídicos</t>
  </si>
  <si>
    <t xml:space="preserve">        21112-C217  Unidad de Seguimiento y Análisis de Impacto Legislativo</t>
  </si>
  <si>
    <t xml:space="preserve">        21112-C218  Dirección de Proceso Legislativo</t>
  </si>
  <si>
    <t xml:space="preserve">        21112-C220  Centro de Estudios Parlamentarios</t>
  </si>
  <si>
    <t xml:space="preserve">        21112-C221  Dirección General de Relaciones Interinstitucionales</t>
  </si>
  <si>
    <t xml:space="preserve">        21112-C301  Contraloria Interna</t>
  </si>
  <si>
    <t xml:space="preserve">        21112-C501  Despacho del Auditor Superior</t>
  </si>
  <si>
    <t xml:space="preserve">        21112-C502  Secretaría Técnica</t>
  </si>
  <si>
    <t xml:space="preserve">        21112-C503  Auditoría Especial de Cumplimiento Financiero</t>
  </si>
  <si>
    <t xml:space="preserve">        21112-C504  Dirección de Auditoría de Desempeño</t>
  </si>
  <si>
    <t xml:space="preserve">        21112-C505  Dirección General de Asuntos Jurídicos</t>
  </si>
  <si>
    <t xml:space="preserve">        21112-C601  Dirección General de Administración </t>
  </si>
  <si>
    <t>*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</si>
  <si>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</si>
  <si>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</si>
  <si>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</si>
  <si>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</si>
  <si>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</si>
  <si>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</si>
  <si>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</si>
  <si>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</si>
  <si>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</si>
  <si>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III. Total de Egresos (III = I + II)</t>
  </si>
  <si>
    <t>Poder Legislativo del Estado de Guanajuato, Gobierno del Estado de Guanajuato (a)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</si>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</sst>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0" fontId="1" fillId="0" borderId="9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0" fontId="1" fillId="0" borderId="12" xfId="0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zamarripa\Documents\Dir%20Contabilidad\1_Direcci&#243;n%20Conta\25_Armonizaci&#243;n%20Contable\2022\4to_Trimestre\05_LDF\0361_IDF_PLGT_000_2204.xlsx" TargetMode="External"/><Relationship Id="rId1" Type="http://schemas.openxmlformats.org/officeDocument/2006/relationships/externalLinkPath" Target="0361_IDF_PLGT_000_2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Legislativo del Estado de Guanajuato, Gobierno del Estado de Guanajuato (a)</v>
          </cell>
        </row>
        <row r="16">
          <cell r="C16" t="str">
            <v>Del 1 de enero al 31 de diciembre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1B02B-D1CD-415B-9ACB-B84FD03B663B}">
  <dimension ref="A1:G56"/>
  <sheetViews>
    <sheetView showGridLines="0" tabSelected="1" workbookViewId="0">
      <selection activeCell="E19" sqref="E19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8" t="s">
        <v>0</v>
      </c>
      <c r="B1" s="18"/>
      <c r="C1" s="18"/>
      <c r="D1" s="18"/>
      <c r="E1" s="18"/>
      <c r="F1" s="18"/>
      <c r="G1" s="18"/>
    </row>
    <row r="2" spans="1:7" x14ac:dyDescent="0.25">
      <c r="A2" s="19" t="s">
        <v>55</v>
      </c>
      <c r="B2" s="20"/>
      <c r="C2" s="20"/>
      <c r="D2" s="20"/>
      <c r="E2" s="20"/>
      <c r="F2" s="20"/>
      <c r="G2" s="21"/>
    </row>
    <row r="3" spans="1:7" x14ac:dyDescent="0.25">
      <c r="A3" s="22" t="s">
        <v>1</v>
      </c>
      <c r="B3" s="23"/>
      <c r="C3" s="23"/>
      <c r="D3" s="23"/>
      <c r="E3" s="23"/>
      <c r="F3" s="23"/>
      <c r="G3" s="24"/>
    </row>
    <row r="4" spans="1:7" x14ac:dyDescent="0.25">
      <c r="A4" s="22" t="s">
        <v>2</v>
      </c>
      <c r="B4" s="23"/>
      <c r="C4" s="23"/>
      <c r="D4" s="23"/>
      <c r="E4" s="23"/>
      <c r="F4" s="23"/>
      <c r="G4" s="24"/>
    </row>
    <row r="5" spans="1:7" x14ac:dyDescent="0.25">
      <c r="A5" s="22" t="s">
        <v>56</v>
      </c>
      <c r="B5" s="23"/>
      <c r="C5" s="23"/>
      <c r="D5" s="23"/>
      <c r="E5" s="23"/>
      <c r="F5" s="23"/>
      <c r="G5" s="24"/>
    </row>
    <row r="6" spans="1:7" x14ac:dyDescent="0.25">
      <c r="A6" s="25" t="s">
        <v>3</v>
      </c>
      <c r="B6" s="26"/>
      <c r="C6" s="26"/>
      <c r="D6" s="26"/>
      <c r="E6" s="26"/>
      <c r="F6" s="26"/>
      <c r="G6" s="27"/>
    </row>
    <row r="7" spans="1:7" x14ac:dyDescent="0.25">
      <c r="A7" s="13" t="s">
        <v>4</v>
      </c>
      <c r="B7" s="15" t="s">
        <v>5</v>
      </c>
      <c r="C7" s="15"/>
      <c r="D7" s="15"/>
      <c r="E7" s="15"/>
      <c r="F7" s="15"/>
      <c r="G7" s="16" t="s">
        <v>6</v>
      </c>
    </row>
    <row r="8" spans="1:7" ht="30" x14ac:dyDescent="0.25">
      <c r="A8" s="14"/>
      <c r="B8" s="1" t="s">
        <v>7</v>
      </c>
      <c r="C8" s="2" t="s">
        <v>8</v>
      </c>
      <c r="D8" s="1" t="s">
        <v>9</v>
      </c>
      <c r="E8" s="1" t="s">
        <v>10</v>
      </c>
      <c r="F8" s="1" t="s">
        <v>11</v>
      </c>
      <c r="G8" s="17"/>
    </row>
    <row r="9" spans="1:7" x14ac:dyDescent="0.25">
      <c r="A9" s="3" t="s">
        <v>12</v>
      </c>
      <c r="B9" s="4">
        <f>SUM(B10:GASTO_NE_FIN_01)</f>
        <v>670939296</v>
      </c>
      <c r="C9" s="4">
        <f>SUM(C10:GASTO_NE_FIN_02)</f>
        <v>29171511.940000009</v>
      </c>
      <c r="D9" s="4">
        <f>SUM(D10:GASTO_NE_FIN_03)</f>
        <v>700110807.93999982</v>
      </c>
      <c r="E9" s="4">
        <f>SUM(E10:GASTO_NE_FIN_04)</f>
        <v>682059901.94999993</v>
      </c>
      <c r="F9" s="4">
        <f>SUM(F10:GASTO_NE_FIN_05)</f>
        <v>665064937.58000004</v>
      </c>
      <c r="G9" s="4">
        <f>SUM(G10:GASTO_NE_FIN_06)</f>
        <v>18050905.99000001</v>
      </c>
    </row>
    <row r="10" spans="1:7" s="7" customFormat="1" ht="14.25" customHeight="1" x14ac:dyDescent="0.25">
      <c r="A10" s="5" t="s">
        <v>13</v>
      </c>
      <c r="B10" s="6">
        <v>11154737</v>
      </c>
      <c r="C10" s="6">
        <v>-4089747.16</v>
      </c>
      <c r="D10" s="6">
        <v>7064989.8399999999</v>
      </c>
      <c r="E10" s="6">
        <v>7064989.8399999999</v>
      </c>
      <c r="F10" s="6">
        <v>6154038.9800000004</v>
      </c>
      <c r="G10" s="6">
        <f>D10-E10</f>
        <v>0</v>
      </c>
    </row>
    <row r="11" spans="1:7" s="7" customFormat="1" ht="14.25" customHeight="1" x14ac:dyDescent="0.25">
      <c r="A11" s="5" t="s">
        <v>14</v>
      </c>
      <c r="B11" s="6">
        <v>136684063</v>
      </c>
      <c r="C11" s="6">
        <v>6829104.1600000001</v>
      </c>
      <c r="D11" s="6">
        <v>143513167.16</v>
      </c>
      <c r="E11" s="6">
        <v>143363691.16999999</v>
      </c>
      <c r="F11" s="6">
        <v>141592283.50999999</v>
      </c>
      <c r="G11" s="6">
        <f t="shared" ref="G11:G40" si="0">D11-E11</f>
        <v>149475.99000000954</v>
      </c>
    </row>
    <row r="12" spans="1:7" s="7" customFormat="1" ht="14.25" customHeight="1" x14ac:dyDescent="0.25">
      <c r="A12" s="5" t="s">
        <v>15</v>
      </c>
      <c r="B12" s="6">
        <v>26100286</v>
      </c>
      <c r="C12" s="6">
        <v>854454.57</v>
      </c>
      <c r="D12" s="6">
        <v>26954740.57</v>
      </c>
      <c r="E12" s="6">
        <v>26954740.57</v>
      </c>
      <c r="F12" s="6">
        <v>26104934.710000001</v>
      </c>
      <c r="G12" s="6">
        <f t="shared" si="0"/>
        <v>0</v>
      </c>
    </row>
    <row r="13" spans="1:7" s="7" customFormat="1" ht="14.25" customHeight="1" x14ac:dyDescent="0.25">
      <c r="A13" s="5" t="s">
        <v>16</v>
      </c>
      <c r="B13" s="6">
        <v>13055209</v>
      </c>
      <c r="C13" s="6">
        <v>959073.65</v>
      </c>
      <c r="D13" s="6">
        <v>14014282.65</v>
      </c>
      <c r="E13" s="6">
        <v>14014282.65</v>
      </c>
      <c r="F13" s="6">
        <v>12943803.83</v>
      </c>
      <c r="G13" s="6">
        <f t="shared" si="0"/>
        <v>0</v>
      </c>
    </row>
    <row r="14" spans="1:7" s="7" customFormat="1" ht="14.25" customHeight="1" x14ac:dyDescent="0.25">
      <c r="A14" s="5" t="s">
        <v>17</v>
      </c>
      <c r="B14" s="6">
        <v>877519</v>
      </c>
      <c r="C14" s="6">
        <v>-16522.03</v>
      </c>
      <c r="D14" s="6">
        <v>860996.97</v>
      </c>
      <c r="E14" s="6">
        <v>860996.97</v>
      </c>
      <c r="F14" s="6">
        <v>860996.97</v>
      </c>
      <c r="G14" s="6">
        <f t="shared" si="0"/>
        <v>0</v>
      </c>
    </row>
    <row r="15" spans="1:7" s="7" customFormat="1" ht="14.25" customHeight="1" x14ac:dyDescent="0.25">
      <c r="A15" s="5" t="s">
        <v>18</v>
      </c>
      <c r="B15" s="6">
        <v>51639561</v>
      </c>
      <c r="C15" s="6">
        <v>2097446.1</v>
      </c>
      <c r="D15" s="6">
        <v>53737007.100000001</v>
      </c>
      <c r="E15" s="6">
        <v>53737007.100000001</v>
      </c>
      <c r="F15" s="6">
        <v>52940723.93</v>
      </c>
      <c r="G15" s="6">
        <f t="shared" si="0"/>
        <v>0</v>
      </c>
    </row>
    <row r="16" spans="1:7" s="7" customFormat="1" ht="14.25" customHeight="1" x14ac:dyDescent="0.25">
      <c r="A16" s="5" t="s">
        <v>19</v>
      </c>
      <c r="B16" s="6">
        <v>6046827</v>
      </c>
      <c r="C16" s="6">
        <v>993223.57</v>
      </c>
      <c r="D16" s="6">
        <v>7040050.5700000003</v>
      </c>
      <c r="E16" s="6">
        <v>7040050.5700000003</v>
      </c>
      <c r="F16" s="6">
        <v>6730807.5199999996</v>
      </c>
      <c r="G16" s="6">
        <f t="shared" si="0"/>
        <v>0</v>
      </c>
    </row>
    <row r="17" spans="1:7" s="7" customFormat="1" ht="14.25" customHeight="1" x14ac:dyDescent="0.25">
      <c r="A17" s="5" t="s">
        <v>20</v>
      </c>
      <c r="B17" s="6">
        <v>10789154</v>
      </c>
      <c r="C17" s="6">
        <v>-410465.33</v>
      </c>
      <c r="D17" s="6">
        <v>10378688.67</v>
      </c>
      <c r="E17" s="6">
        <v>9894710.6699999999</v>
      </c>
      <c r="F17" s="6">
        <v>9893892.5899999999</v>
      </c>
      <c r="G17" s="6">
        <f t="shared" si="0"/>
        <v>483978</v>
      </c>
    </row>
    <row r="18" spans="1:7" s="7" customFormat="1" ht="14.25" customHeight="1" x14ac:dyDescent="0.25">
      <c r="A18" s="5" t="s">
        <v>21</v>
      </c>
      <c r="B18" s="6">
        <v>16028520</v>
      </c>
      <c r="C18" s="6">
        <v>1419613.08</v>
      </c>
      <c r="D18" s="6">
        <v>17448133.079999998</v>
      </c>
      <c r="E18" s="6">
        <v>17448133.079999998</v>
      </c>
      <c r="F18" s="6">
        <v>17445523.079999998</v>
      </c>
      <c r="G18" s="6">
        <f t="shared" si="0"/>
        <v>0</v>
      </c>
    </row>
    <row r="19" spans="1:7" s="7" customFormat="1" ht="14.25" customHeight="1" x14ac:dyDescent="0.25">
      <c r="A19" s="5" t="s">
        <v>22</v>
      </c>
      <c r="B19" s="6">
        <v>6698257</v>
      </c>
      <c r="C19" s="6">
        <v>-926183.12</v>
      </c>
      <c r="D19" s="6">
        <v>5772073.8799999999</v>
      </c>
      <c r="E19" s="6">
        <v>5707073.8799999999</v>
      </c>
      <c r="F19" s="6">
        <v>5707073.8799999999</v>
      </c>
      <c r="G19" s="6">
        <f t="shared" si="0"/>
        <v>65000</v>
      </c>
    </row>
    <row r="20" spans="1:7" s="7" customFormat="1" ht="14.25" customHeight="1" x14ac:dyDescent="0.25">
      <c r="A20" s="5" t="s">
        <v>23</v>
      </c>
      <c r="B20" s="6">
        <v>6846246</v>
      </c>
      <c r="C20" s="6">
        <v>552858.09</v>
      </c>
      <c r="D20" s="6">
        <v>7399104.0899999999</v>
      </c>
      <c r="E20" s="6">
        <v>7399104.0899999999</v>
      </c>
      <c r="F20" s="6">
        <v>7399104.0899999999</v>
      </c>
      <c r="G20" s="6">
        <f t="shared" si="0"/>
        <v>0</v>
      </c>
    </row>
    <row r="21" spans="1:7" s="7" customFormat="1" ht="14.25" customHeight="1" x14ac:dyDescent="0.25">
      <c r="A21" s="5" t="s">
        <v>24</v>
      </c>
      <c r="B21" s="6">
        <v>2459662</v>
      </c>
      <c r="C21" s="6">
        <v>1268726.05</v>
      </c>
      <c r="D21" s="6">
        <v>3728388.05</v>
      </c>
      <c r="E21" s="6">
        <v>3728388.05</v>
      </c>
      <c r="F21" s="6">
        <v>3728388.05</v>
      </c>
      <c r="G21" s="6">
        <f t="shared" si="0"/>
        <v>0</v>
      </c>
    </row>
    <row r="22" spans="1:7" s="7" customFormat="1" ht="14.25" customHeight="1" x14ac:dyDescent="0.25">
      <c r="A22" s="5" t="s">
        <v>25</v>
      </c>
      <c r="B22" s="6">
        <v>8723100</v>
      </c>
      <c r="C22" s="6">
        <v>-341537.78</v>
      </c>
      <c r="D22" s="6">
        <v>8381562.2199999997</v>
      </c>
      <c r="E22" s="6">
        <v>8317762.2199999997</v>
      </c>
      <c r="F22" s="6">
        <v>8317762.2199999997</v>
      </c>
      <c r="G22" s="6">
        <f t="shared" si="0"/>
        <v>63800</v>
      </c>
    </row>
    <row r="23" spans="1:7" s="7" customFormat="1" ht="14.25" customHeight="1" x14ac:dyDescent="0.25">
      <c r="A23" s="5" t="s">
        <v>26</v>
      </c>
      <c r="B23" s="6">
        <v>4221959</v>
      </c>
      <c r="C23" s="6">
        <v>1241702.2</v>
      </c>
      <c r="D23" s="6">
        <v>5463661.2000000002</v>
      </c>
      <c r="E23" s="6">
        <v>5085609.2</v>
      </c>
      <c r="F23" s="6">
        <v>4899809.34</v>
      </c>
      <c r="G23" s="6">
        <f t="shared" si="0"/>
        <v>378052</v>
      </c>
    </row>
    <row r="24" spans="1:7" s="7" customFormat="1" ht="14.25" customHeight="1" x14ac:dyDescent="0.25">
      <c r="A24" s="5" t="s">
        <v>27</v>
      </c>
      <c r="B24" s="6">
        <v>23200113</v>
      </c>
      <c r="C24" s="6">
        <v>-11134462.18</v>
      </c>
      <c r="D24" s="6">
        <v>12065650.82</v>
      </c>
      <c r="E24" s="6">
        <v>10340019.57</v>
      </c>
      <c r="F24" s="6">
        <v>8696419.4000000004</v>
      </c>
      <c r="G24" s="6">
        <f t="shared" si="0"/>
        <v>1725631.25</v>
      </c>
    </row>
    <row r="25" spans="1:7" s="7" customFormat="1" ht="14.25" customHeight="1" x14ac:dyDescent="0.25">
      <c r="A25" s="5" t="s">
        <v>28</v>
      </c>
      <c r="B25" s="6">
        <v>11248481</v>
      </c>
      <c r="C25" s="6">
        <v>710655.85</v>
      </c>
      <c r="D25" s="6">
        <v>11959136.85</v>
      </c>
      <c r="E25" s="6">
        <v>11679305.41</v>
      </c>
      <c r="F25" s="6">
        <v>11519392.449999999</v>
      </c>
      <c r="G25" s="6">
        <f t="shared" si="0"/>
        <v>279831.43999999948</v>
      </c>
    </row>
    <row r="26" spans="1:7" s="7" customFormat="1" ht="14.25" customHeight="1" x14ac:dyDescent="0.25">
      <c r="A26" s="5" t="s">
        <v>29</v>
      </c>
      <c r="B26" s="6">
        <v>7958640</v>
      </c>
      <c r="C26" s="6">
        <v>757570.59</v>
      </c>
      <c r="D26" s="6">
        <v>8716210.5899999999</v>
      </c>
      <c r="E26" s="6">
        <v>8716210.5899999999</v>
      </c>
      <c r="F26" s="6">
        <v>8716210.5899999999</v>
      </c>
      <c r="G26" s="6">
        <f t="shared" si="0"/>
        <v>0</v>
      </c>
    </row>
    <row r="27" spans="1:7" s="7" customFormat="1" ht="14.25" customHeight="1" x14ac:dyDescent="0.25">
      <c r="A27" s="5" t="s">
        <v>30</v>
      </c>
      <c r="B27" s="6">
        <v>19324674</v>
      </c>
      <c r="C27" s="6">
        <v>4120090.81</v>
      </c>
      <c r="D27" s="6">
        <v>23444764.809999999</v>
      </c>
      <c r="E27" s="6">
        <v>18769574.190000001</v>
      </c>
      <c r="F27" s="6">
        <v>18691669.27</v>
      </c>
      <c r="G27" s="6">
        <f t="shared" si="0"/>
        <v>4675190.6199999973</v>
      </c>
    </row>
    <row r="28" spans="1:7" s="7" customFormat="1" ht="14.25" customHeight="1" x14ac:dyDescent="0.25">
      <c r="A28" s="5" t="s">
        <v>31</v>
      </c>
      <c r="B28" s="6">
        <v>49565013</v>
      </c>
      <c r="C28" s="6">
        <v>8682994.5600000005</v>
      </c>
      <c r="D28" s="6">
        <v>58248007.560000002</v>
      </c>
      <c r="E28" s="6">
        <v>53228733.299999997</v>
      </c>
      <c r="F28" s="6">
        <v>49258682.869999997</v>
      </c>
      <c r="G28" s="6">
        <f t="shared" si="0"/>
        <v>5019274.2600000054</v>
      </c>
    </row>
    <row r="29" spans="1:7" s="7" customFormat="1" ht="14.25" customHeight="1" x14ac:dyDescent="0.25">
      <c r="A29" s="5" t="s">
        <v>32</v>
      </c>
      <c r="B29" s="6">
        <v>3248414</v>
      </c>
      <c r="C29" s="6">
        <v>727071.59</v>
      </c>
      <c r="D29" s="6">
        <v>3975485.59</v>
      </c>
      <c r="E29" s="6">
        <v>3975485.59</v>
      </c>
      <c r="F29" s="6">
        <v>3975485.59</v>
      </c>
      <c r="G29" s="6">
        <f t="shared" si="0"/>
        <v>0</v>
      </c>
    </row>
    <row r="30" spans="1:7" s="7" customFormat="1" ht="14.25" customHeight="1" x14ac:dyDescent="0.25">
      <c r="A30" s="5" t="s">
        <v>33</v>
      </c>
      <c r="B30" s="6">
        <v>4244205</v>
      </c>
      <c r="C30" s="6">
        <v>-223508.01</v>
      </c>
      <c r="D30" s="6">
        <v>4020696.99</v>
      </c>
      <c r="E30" s="6">
        <v>3920696.99</v>
      </c>
      <c r="F30" s="6">
        <v>3920696.99</v>
      </c>
      <c r="G30" s="6">
        <f t="shared" si="0"/>
        <v>100000</v>
      </c>
    </row>
    <row r="31" spans="1:7" s="7" customFormat="1" ht="14.25" customHeight="1" x14ac:dyDescent="0.25">
      <c r="A31" s="5" t="s">
        <v>34</v>
      </c>
      <c r="B31" s="6">
        <v>3953055</v>
      </c>
      <c r="C31" s="6">
        <v>387269.56</v>
      </c>
      <c r="D31" s="6">
        <v>4340324.5599999996</v>
      </c>
      <c r="E31" s="6">
        <v>4340324.5599999996</v>
      </c>
      <c r="F31" s="6">
        <v>4336655.5599999996</v>
      </c>
      <c r="G31" s="6">
        <f t="shared" si="0"/>
        <v>0</v>
      </c>
    </row>
    <row r="32" spans="1:7" s="7" customFormat="1" ht="14.25" customHeight="1" x14ac:dyDescent="0.25">
      <c r="A32" s="5" t="s">
        <v>35</v>
      </c>
      <c r="B32" s="6">
        <v>3470592</v>
      </c>
      <c r="C32" s="6">
        <v>-359893.42</v>
      </c>
      <c r="D32" s="6">
        <v>3110698.58</v>
      </c>
      <c r="E32" s="6">
        <v>2983698.58</v>
      </c>
      <c r="F32" s="6">
        <v>2983698.58</v>
      </c>
      <c r="G32" s="6">
        <f t="shared" si="0"/>
        <v>127000</v>
      </c>
    </row>
    <row r="33" spans="1:7" s="7" customFormat="1" ht="14.25" customHeight="1" x14ac:dyDescent="0.25">
      <c r="A33" s="5" t="s">
        <v>36</v>
      </c>
      <c r="B33" s="6">
        <v>33896831</v>
      </c>
      <c r="C33" s="6">
        <v>6839976.0199999996</v>
      </c>
      <c r="D33" s="6">
        <v>40736807.020000003</v>
      </c>
      <c r="E33" s="6">
        <v>39472993.380000003</v>
      </c>
      <c r="F33" s="6">
        <v>39070861.170000002</v>
      </c>
      <c r="G33" s="6">
        <f t="shared" si="0"/>
        <v>1263813.6400000006</v>
      </c>
    </row>
    <row r="34" spans="1:7" s="7" customFormat="1" ht="14.25" customHeight="1" x14ac:dyDescent="0.25">
      <c r="A34" s="5" t="s">
        <v>37</v>
      </c>
      <c r="B34" s="6">
        <v>6883663</v>
      </c>
      <c r="C34" s="6">
        <v>304179.8</v>
      </c>
      <c r="D34" s="6">
        <v>7187842.7999999998</v>
      </c>
      <c r="E34" s="6">
        <v>7187842.7999999998</v>
      </c>
      <c r="F34" s="6">
        <v>7187842.7999999998</v>
      </c>
      <c r="G34" s="6">
        <f t="shared" si="0"/>
        <v>0</v>
      </c>
    </row>
    <row r="35" spans="1:7" s="7" customFormat="1" ht="14.25" customHeight="1" x14ac:dyDescent="0.25">
      <c r="A35" s="5" t="s">
        <v>38</v>
      </c>
      <c r="B35" s="6">
        <v>4795673</v>
      </c>
      <c r="C35" s="6">
        <v>119607.87</v>
      </c>
      <c r="D35" s="6">
        <v>4915280.87</v>
      </c>
      <c r="E35" s="6">
        <v>4915280.87</v>
      </c>
      <c r="F35" s="6">
        <v>4471457.6100000003</v>
      </c>
      <c r="G35" s="6">
        <f t="shared" si="0"/>
        <v>0</v>
      </c>
    </row>
    <row r="36" spans="1:7" s="7" customFormat="1" ht="14.25" customHeight="1" x14ac:dyDescent="0.25">
      <c r="A36" s="5" t="s">
        <v>39</v>
      </c>
      <c r="B36" s="6">
        <v>19095088</v>
      </c>
      <c r="C36" s="6">
        <v>-610163.22</v>
      </c>
      <c r="D36" s="6">
        <v>18484924.780000001</v>
      </c>
      <c r="E36" s="6">
        <v>18484924.760000002</v>
      </c>
      <c r="F36" s="6">
        <v>17571804.969999999</v>
      </c>
      <c r="G36" s="6">
        <f t="shared" si="0"/>
        <v>1.9999999552965164E-2</v>
      </c>
    </row>
    <row r="37" spans="1:7" s="7" customFormat="1" ht="14.25" customHeight="1" x14ac:dyDescent="0.25">
      <c r="A37" s="5" t="s">
        <v>40</v>
      </c>
      <c r="B37" s="6">
        <v>93939855</v>
      </c>
      <c r="C37" s="6">
        <v>4258680.92</v>
      </c>
      <c r="D37" s="6">
        <v>98198535.920000002</v>
      </c>
      <c r="E37" s="6">
        <v>98198535.920000002</v>
      </c>
      <c r="F37" s="6">
        <v>96428572.329999998</v>
      </c>
      <c r="G37" s="6">
        <f t="shared" si="0"/>
        <v>0</v>
      </c>
    </row>
    <row r="38" spans="1:7" s="7" customFormat="1" ht="14.25" customHeight="1" x14ac:dyDescent="0.25">
      <c r="A38" s="5" t="s">
        <v>41</v>
      </c>
      <c r="B38" s="6">
        <v>24549610</v>
      </c>
      <c r="C38" s="6">
        <v>-581089.41</v>
      </c>
      <c r="D38" s="6">
        <v>23968520.59</v>
      </c>
      <c r="E38" s="6">
        <v>20971853.239999998</v>
      </c>
      <c r="F38" s="6">
        <v>20874749.210000001</v>
      </c>
      <c r="G38" s="6">
        <f t="shared" si="0"/>
        <v>2996667.3500000015</v>
      </c>
    </row>
    <row r="39" spans="1:7" s="7" customFormat="1" ht="14.25" customHeight="1" x14ac:dyDescent="0.25">
      <c r="A39" s="5" t="s">
        <v>42</v>
      </c>
      <c r="B39" s="6">
        <v>18081940</v>
      </c>
      <c r="C39" s="6">
        <v>1180945.26</v>
      </c>
      <c r="D39" s="6">
        <v>19262885.260000002</v>
      </c>
      <c r="E39" s="6">
        <v>19262885.260000002</v>
      </c>
      <c r="F39" s="6">
        <v>18735874.239999998</v>
      </c>
      <c r="G39" s="6">
        <f t="shared" si="0"/>
        <v>0</v>
      </c>
    </row>
    <row r="40" spans="1:7" s="7" customFormat="1" ht="14.25" customHeight="1" x14ac:dyDescent="0.25">
      <c r="A40" s="5" t="s">
        <v>43</v>
      </c>
      <c r="B40" s="6">
        <v>42158349</v>
      </c>
      <c r="C40" s="6">
        <v>3559839.3</v>
      </c>
      <c r="D40" s="6">
        <v>45718188.299999997</v>
      </c>
      <c r="E40" s="6">
        <v>44994996.880000003</v>
      </c>
      <c r="F40" s="6">
        <v>43905721.25</v>
      </c>
      <c r="G40" s="6">
        <f t="shared" si="0"/>
        <v>723191.41999999434</v>
      </c>
    </row>
    <row r="41" spans="1:7" s="7" customFormat="1" x14ac:dyDescent="0.25">
      <c r="A41" s="5"/>
      <c r="B41" s="6"/>
      <c r="C41" s="6"/>
      <c r="D41" s="6"/>
      <c r="E41" s="6"/>
      <c r="F41" s="6"/>
      <c r="G41" s="6"/>
    </row>
    <row r="42" spans="1:7" s="7" customFormat="1" x14ac:dyDescent="0.25">
      <c r="A42" s="5"/>
      <c r="B42" s="6"/>
      <c r="C42" s="6"/>
      <c r="D42" s="6"/>
      <c r="E42" s="6"/>
      <c r="F42" s="6"/>
      <c r="G42" s="6"/>
    </row>
    <row r="43" spans="1:7" s="7" customFormat="1" x14ac:dyDescent="0.25">
      <c r="A43" s="5"/>
      <c r="B43" s="6"/>
      <c r="C43" s="6"/>
      <c r="D43" s="6"/>
      <c r="E43" s="6"/>
      <c r="F43" s="6"/>
      <c r="G43" s="6"/>
    </row>
    <row r="44" spans="1:7" x14ac:dyDescent="0.25">
      <c r="A44" s="8" t="s">
        <v>44</v>
      </c>
      <c r="B44" s="9"/>
      <c r="C44" s="9"/>
      <c r="D44" s="9"/>
      <c r="E44" s="9"/>
      <c r="F44" s="9"/>
      <c r="G44" s="9"/>
    </row>
    <row r="45" spans="1:7" s="7" customFormat="1" x14ac:dyDescent="0.25">
      <c r="A45" s="10" t="s">
        <v>45</v>
      </c>
      <c r="B45" s="11">
        <f>SUM(B46:GASTO_E_FIN_01)</f>
        <v>0</v>
      </c>
      <c r="C45" s="11">
        <f>SUM(C46:GASTO_E_FIN_02)</f>
        <v>0</v>
      </c>
      <c r="D45" s="11">
        <f>SUM(D46:GASTO_E_FIN_03)</f>
        <v>0</v>
      </c>
      <c r="E45" s="11">
        <f>SUM(E46:GASTO_E_FIN_04)</f>
        <v>0</v>
      </c>
      <c r="F45" s="11">
        <f>SUM(F46:GASTO_E_FIN_05)</f>
        <v>0</v>
      </c>
      <c r="G45" s="11">
        <f>SUM(G46:GASTO_E_FIN_06)</f>
        <v>0</v>
      </c>
    </row>
    <row r="46" spans="1:7" s="7" customFormat="1" ht="14.25" customHeight="1" x14ac:dyDescent="0.25">
      <c r="A46" s="5" t="s">
        <v>46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f>D46-E46</f>
        <v>0</v>
      </c>
    </row>
    <row r="47" spans="1:7" s="7" customFormat="1" ht="14.25" customHeight="1" x14ac:dyDescent="0.25">
      <c r="A47" s="5" t="s">
        <v>47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f t="shared" ref="G47:G53" si="1">D47-E47</f>
        <v>0</v>
      </c>
    </row>
    <row r="48" spans="1:7" s="7" customFormat="1" ht="14.25" customHeight="1" x14ac:dyDescent="0.25">
      <c r="A48" s="5" t="s">
        <v>48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f t="shared" si="1"/>
        <v>0</v>
      </c>
    </row>
    <row r="49" spans="1:7" s="7" customFormat="1" ht="14.25" customHeight="1" x14ac:dyDescent="0.25">
      <c r="A49" s="5" t="s">
        <v>49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f t="shared" si="1"/>
        <v>0</v>
      </c>
    </row>
    <row r="50" spans="1:7" s="7" customFormat="1" x14ac:dyDescent="0.25">
      <c r="A50" s="5" t="s">
        <v>50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f t="shared" si="1"/>
        <v>0</v>
      </c>
    </row>
    <row r="51" spans="1:7" s="7" customFormat="1" x14ac:dyDescent="0.25">
      <c r="A51" s="5" t="s">
        <v>51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f t="shared" si="1"/>
        <v>0</v>
      </c>
    </row>
    <row r="52" spans="1:7" s="7" customFormat="1" x14ac:dyDescent="0.25">
      <c r="A52" s="5" t="s">
        <v>52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f t="shared" si="1"/>
        <v>0</v>
      </c>
    </row>
    <row r="53" spans="1:7" s="7" customFormat="1" x14ac:dyDescent="0.25">
      <c r="A53" s="5" t="s">
        <v>53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f t="shared" si="1"/>
        <v>0</v>
      </c>
    </row>
    <row r="54" spans="1:7" x14ac:dyDescent="0.25">
      <c r="A54" s="8" t="s">
        <v>44</v>
      </c>
      <c r="B54" s="9"/>
      <c r="C54" s="9"/>
      <c r="D54" s="9"/>
      <c r="E54" s="9"/>
      <c r="F54" s="9"/>
      <c r="G54" s="9"/>
    </row>
    <row r="55" spans="1:7" x14ac:dyDescent="0.25">
      <c r="A55" s="10" t="s">
        <v>54</v>
      </c>
      <c r="B55" s="11">
        <f>GASTO_NE_T1+GASTO_E_T1</f>
        <v>670939296</v>
      </c>
      <c r="C55" s="11">
        <f>GASTO_NE_T2+GASTO_E_T2</f>
        <v>29171511.940000009</v>
      </c>
      <c r="D55" s="11">
        <f>GASTO_NE_T3+GASTO_E_T3</f>
        <v>700110807.93999982</v>
      </c>
      <c r="E55" s="11">
        <f>GASTO_NE_T4+GASTO_E_T4</f>
        <v>682059901.94999993</v>
      </c>
      <c r="F55" s="11">
        <f>GASTO_NE_T5+GASTO_E_T5</f>
        <v>665064937.58000004</v>
      </c>
      <c r="G55" s="11">
        <f>GASTO_NE_T6+GASTO_E_T6</f>
        <v>18050905.99000001</v>
      </c>
    </row>
    <row r="56" spans="1:7" x14ac:dyDescent="0.25">
      <c r="A56" s="12"/>
      <c r="B56" s="12"/>
      <c r="C56" s="12"/>
      <c r="D56" s="12"/>
      <c r="E56" s="12"/>
      <c r="F56" s="12"/>
      <c r="G56" s="1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55" xr:uid="{089377F8-89AF-4E83-9207-CADEF6407C6D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7.6_0361_IDF_F6 b_PLGT_000_2204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2023-01-30T04:57:10Z</dcterms:created>
  <dcterms:modified xsi:type="dcterms:W3CDTF">2023-01-30T05:51:23Z</dcterms:modified>
</cp:coreProperties>
</file>