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2_Armonización Presupuestal\"/>
    </mc:Choice>
  </mc:AlternateContent>
  <xr:revisionPtr revIDLastSave="0" documentId="13_ncr:1_{F71BD3F5-5C2B-4360-A541-E2EE6C7BC6F4}" xr6:coauthVersionLast="47" xr6:coauthVersionMax="47" xr10:uidLastSave="{00000000-0000-0000-0000-000000000000}"/>
  <bookViews>
    <workbookView xWindow="-110" yWindow="-110" windowWidth="19420" windowHeight="10300" tabRatio="885" xr2:uid="{00000000-000D-0000-FFFF-FFFF00000000}"/>
  </bookViews>
  <sheets>
    <sheet name="COG" sheetId="6" r:id="rId1"/>
  </sheets>
  <definedNames>
    <definedName name="_xlnm._FilterDatabase" localSheetId="0" hidden="1">COG!$A$3:$G$76</definedName>
    <definedName name="_xlnm.Print_Area" localSheetId="0">COG!$A$1:$H$90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6" l="1"/>
  <c r="G76" i="6" s="1"/>
  <c r="D75" i="6"/>
  <c r="G75" i="6" s="1"/>
  <c r="D74" i="6"/>
  <c r="G74" i="6" s="1"/>
  <c r="G73" i="6"/>
  <c r="D73" i="6"/>
  <c r="D72" i="6"/>
  <c r="G72" i="6" s="1"/>
  <c r="D71" i="6"/>
  <c r="G71" i="6" s="1"/>
  <c r="D70" i="6"/>
  <c r="G70" i="6" s="1"/>
  <c r="F69" i="6"/>
  <c r="E69" i="6"/>
  <c r="D69" i="6"/>
  <c r="G69" i="6" s="1"/>
  <c r="C69" i="6"/>
  <c r="B69" i="6"/>
  <c r="D68" i="6"/>
  <c r="G68" i="6" s="1"/>
  <c r="G67" i="6"/>
  <c r="D67" i="6"/>
  <c r="D66" i="6"/>
  <c r="G66" i="6" s="1"/>
  <c r="F65" i="6"/>
  <c r="E65" i="6"/>
  <c r="C65" i="6"/>
  <c r="D65" i="6" s="1"/>
  <c r="G65" i="6" s="1"/>
  <c r="B65" i="6"/>
  <c r="D64" i="6"/>
  <c r="G64" i="6" s="1"/>
  <c r="D63" i="6"/>
  <c r="G63" i="6" s="1"/>
  <c r="D62" i="6"/>
  <c r="G62" i="6" s="1"/>
  <c r="G61" i="6"/>
  <c r="D61" i="6"/>
  <c r="D60" i="6"/>
  <c r="G60" i="6" s="1"/>
  <c r="D59" i="6"/>
  <c r="G59" i="6" s="1"/>
  <c r="D58" i="6"/>
  <c r="G58" i="6" s="1"/>
  <c r="F57" i="6"/>
  <c r="E57" i="6"/>
  <c r="D57" i="6"/>
  <c r="G57" i="6" s="1"/>
  <c r="C57" i="6"/>
  <c r="B57" i="6"/>
  <c r="D56" i="6"/>
  <c r="G56" i="6" s="1"/>
  <c r="G55" i="6"/>
  <c r="D55" i="6"/>
  <c r="D54" i="6"/>
  <c r="G54" i="6" s="1"/>
  <c r="F53" i="6"/>
  <c r="E53" i="6"/>
  <c r="C53" i="6"/>
  <c r="D53" i="6" s="1"/>
  <c r="G53" i="6" s="1"/>
  <c r="B53" i="6"/>
  <c r="D52" i="6"/>
  <c r="G52" i="6" s="1"/>
  <c r="G51" i="6"/>
  <c r="D51" i="6"/>
  <c r="D50" i="6"/>
  <c r="G50" i="6" s="1"/>
  <c r="G49" i="6"/>
  <c r="D49" i="6"/>
  <c r="D48" i="6"/>
  <c r="G48" i="6" s="1"/>
  <c r="G47" i="6"/>
  <c r="D47" i="6"/>
  <c r="D46" i="6"/>
  <c r="G46" i="6" s="1"/>
  <c r="G45" i="6"/>
  <c r="D45" i="6"/>
  <c r="D44" i="6"/>
  <c r="G44" i="6" s="1"/>
  <c r="F43" i="6"/>
  <c r="E43" i="6"/>
  <c r="C43" i="6"/>
  <c r="D43" i="6" s="1"/>
  <c r="G43" i="6" s="1"/>
  <c r="B43" i="6"/>
  <c r="D42" i="6"/>
  <c r="G42" i="6" s="1"/>
  <c r="G41" i="6"/>
  <c r="D41" i="6"/>
  <c r="D40" i="6"/>
  <c r="G40" i="6" s="1"/>
  <c r="G39" i="6"/>
  <c r="D39" i="6"/>
  <c r="D38" i="6"/>
  <c r="G38" i="6" s="1"/>
  <c r="G37" i="6"/>
  <c r="D37" i="6"/>
  <c r="D36" i="6"/>
  <c r="G36" i="6" s="1"/>
  <c r="G35" i="6"/>
  <c r="D35" i="6"/>
  <c r="D34" i="6"/>
  <c r="G34" i="6" s="1"/>
  <c r="F33" i="6"/>
  <c r="E33" i="6"/>
  <c r="C33" i="6"/>
  <c r="D33" i="6" s="1"/>
  <c r="G33" i="6" s="1"/>
  <c r="B33" i="6"/>
  <c r="D32" i="6"/>
  <c r="G32" i="6" s="1"/>
  <c r="G31" i="6"/>
  <c r="D31" i="6"/>
  <c r="D30" i="6"/>
  <c r="G30" i="6" s="1"/>
  <c r="G29" i="6"/>
  <c r="D29" i="6"/>
  <c r="D28" i="6"/>
  <c r="G28" i="6" s="1"/>
  <c r="G27" i="6"/>
  <c r="D27" i="6"/>
  <c r="D26" i="6"/>
  <c r="G26" i="6" s="1"/>
  <c r="G25" i="6"/>
  <c r="D25" i="6"/>
  <c r="D24" i="6"/>
  <c r="G24" i="6" s="1"/>
  <c r="F23" i="6"/>
  <c r="E23" i="6"/>
  <c r="C23" i="6"/>
  <c r="D23" i="6" s="1"/>
  <c r="G23" i="6" s="1"/>
  <c r="B23" i="6"/>
  <c r="D22" i="6"/>
  <c r="G22" i="6" s="1"/>
  <c r="D21" i="6"/>
  <c r="G21" i="6" s="1"/>
  <c r="D20" i="6"/>
  <c r="G20" i="6" s="1"/>
  <c r="G19" i="6"/>
  <c r="D19" i="6"/>
  <c r="D18" i="6"/>
  <c r="G18" i="6" s="1"/>
  <c r="D17" i="6"/>
  <c r="G17" i="6" s="1"/>
  <c r="D16" i="6"/>
  <c r="G16" i="6" s="1"/>
  <c r="G15" i="6"/>
  <c r="D15" i="6"/>
  <c r="D14" i="6"/>
  <c r="G14" i="6" s="1"/>
  <c r="F13" i="6"/>
  <c r="E13" i="6"/>
  <c r="C13" i="6"/>
  <c r="D13" i="6" s="1"/>
  <c r="G13" i="6" s="1"/>
  <c r="B13" i="6"/>
  <c r="D12" i="6"/>
  <c r="G12" i="6" s="1"/>
  <c r="D11" i="6"/>
  <c r="G11" i="6" s="1"/>
  <c r="D10" i="6"/>
  <c r="G10" i="6" s="1"/>
  <c r="G9" i="6"/>
  <c r="D9" i="6"/>
  <c r="D8" i="6"/>
  <c r="G8" i="6" s="1"/>
  <c r="D7" i="6"/>
  <c r="G7" i="6" s="1"/>
  <c r="D6" i="6"/>
  <c r="G6" i="6" s="1"/>
  <c r="F5" i="6"/>
  <c r="F77" i="6" s="1"/>
  <c r="E5" i="6"/>
  <c r="E77" i="6" s="1"/>
  <c r="D5" i="6"/>
  <c r="D77" i="6" s="1"/>
  <c r="C5" i="6"/>
  <c r="B5" i="6"/>
  <c r="B77" i="6" s="1"/>
  <c r="G5" i="6" l="1"/>
  <c r="G77" i="6" s="1"/>
  <c r="C77" i="6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<sst xmlns="http://schemas.openxmlformats.org/spreadsheetml/2006/main" count="85" uniqueCount="85">
  <si>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</si>
  <si>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</si>
  <si>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</si>
  <si>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</si>
  <si>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</si>
  <si>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</si>
  <si>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</si>
  <si>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</si>
  <si>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</si>
  <si>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</si>
  <si>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</si>
  <si>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</si>
  <si>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</si>
  <si>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</si>
  <si>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</si>
  <si>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</si>
  <si>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</si>
  <si>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</si>
  <si>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</si>
  <si>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</si>
  <si>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</si>
  <si>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</si>
  <si>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</si>
  <si>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</si>
  <si>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</si>
  <si>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</si>
  <si>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</si>
  <si>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</si>
  <si>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</si>
  <si>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</si>
  <si>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</si>
  <si>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</si>
  <si>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</si>
  <si>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</si>
  <si>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</si>
  <si>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</si>
  <si>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</si>
  <si>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</si>
  <si>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</si>
  <si>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</si>
  <si>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</si>
  <si>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</si>
  <si>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</si>
  <si>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</si>
  <si>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</si>
  <si>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</si>
  <si>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</si>
  <si>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</si>
  <si>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</si>
  <si>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</si>
  <si>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</si>
  <si>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</si>
  <si>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</si>
  <si>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</si>
  <si>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</si>
  <si>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</si>
  <si>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</si>
  <si>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</si>
  <si>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</si>
  <si>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</si>
  <si>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</si>
  <si>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</si>
  <si>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</si>
  <si>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</si>
  <si>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</si>
  <si>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</si>
  <si>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</si>
  <si>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</si>
  <si>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</si>
  <si>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</si>
  <si>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</si>
  <si>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</si>
  <si>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</si>
  <si>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</si>
  <si>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</si>
  <si>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</si>
  <si>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</si>
  <si>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</si>
  <si>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</si>
  <si>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</si>
  <si>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</si>
  <si>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</si>
  <si>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</si>
  <si>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</si>
  <si>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Poder Legislativo del Estado de Guanajuato
Estado Analítico del Ejercicio del Presupuesto de Egresos
Clasificación por Objeto del Gasto (Capítulo y Concepto)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</si>
</sst>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2" borderId="3" xfId="9" applyFont="1" applyFill="1" applyBorder="1" applyAlignment="1" applyProtection="1">
      <alignment horizontal="centerContinuous" vertical="center" wrapText="1"/>
      <protection locked="0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0" fontId="7" fillId="0" borderId="1" xfId="0" applyFont="1" applyBorder="1" applyAlignment="1">
      <alignment horizontal="left"/>
    </xf>
    <xf numFmtId="4" fontId="7" fillId="0" borderId="7" xfId="0" applyNumberFormat="1" applyFont="1" applyBorder="1" applyProtection="1"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2"/>
    </xf>
    <xf numFmtId="0" fontId="3" fillId="0" borderId="9" xfId="0" applyFont="1" applyBorder="1" applyAlignment="1">
      <alignment horizontal="left" indent="2"/>
    </xf>
    <xf numFmtId="0" fontId="7" fillId="0" borderId="9" xfId="0" applyFont="1" applyBorder="1" applyAlignment="1" applyProtection="1">
      <alignment horizontal="left" indent="2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4" xfId="9" applyFont="1" applyBorder="1" applyAlignment="1" applyProtection="1">
      <alignment horizontal="center" vertical="center" wrapText="1"/>
      <protection locked="0"/>
    </xf>
    <xf numFmtId="0" fontId="9" fillId="0" borderId="5" xfId="9" applyFont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0</xdr:row>
      <xdr:rowOff>152400</xdr:rowOff>
    </xdr:from>
    <xdr:to>
      <xdr:col>6</xdr:col>
      <xdr:colOff>914400</xdr:colOff>
      <xdr:row>0</xdr:row>
      <xdr:rowOff>971550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837FE9-145C-4F34-9468-B8D70433D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152400"/>
          <a:ext cx="163830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142875</xdr:rowOff>
    </xdr:from>
    <xdr:to>
      <xdr:col>0</xdr:col>
      <xdr:colOff>1896790</xdr:colOff>
      <xdr:row>0</xdr:row>
      <xdr:rowOff>698440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63D6A5-C3BE-4255-B92C-95716EFC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0" y="142875"/>
          <a:ext cx="1322115" cy="552390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0</xdr:row>
      <xdr:rowOff>523845</xdr:rowOff>
    </xdr:from>
    <xdr:to>
      <xdr:col>0</xdr:col>
      <xdr:colOff>1981200</xdr:colOff>
      <xdr:row>1</xdr:row>
      <xdr:rowOff>2081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5C2CE7E-462D-4612-A754-80915B441A7F}"/>
            </a:ext>
          </a:extLst>
        </xdr:cNvPr>
        <xdr:cNvSpPr txBox="1"/>
      </xdr:nvSpPr>
      <xdr:spPr>
        <a:xfrm>
          <a:off x="495300" y="523845"/>
          <a:ext cx="148590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SEGUNDO TRIMESTRE 2023</a:t>
          </a:r>
        </a:p>
      </xdr:txBody>
    </xdr:sp>
    <xdr:clientData/>
  </xdr:twoCellAnchor>
  <xdr:twoCellAnchor>
    <xdr:from>
      <xdr:col>0</xdr:col>
      <xdr:colOff>1598083</xdr:colOff>
      <xdr:row>85</xdr:row>
      <xdr:rowOff>10103</xdr:rowOff>
    </xdr:from>
    <xdr:to>
      <xdr:col>1</xdr:col>
      <xdr:colOff>627687</xdr:colOff>
      <xdr:row>85</xdr:row>
      <xdr:rowOff>10103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C530745F-032C-40B4-BE43-13EAC6B98F7A}"/>
            </a:ext>
          </a:extLst>
        </xdr:cNvPr>
        <xdr:cNvCxnSpPr/>
      </xdr:nvCxnSpPr>
      <xdr:spPr>
        <a:xfrm>
          <a:off x="1598083" y="12087803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2599251</xdr:colOff>
      <xdr:row>80</xdr:row>
      <xdr:rowOff>120651</xdr:rowOff>
    </xdr:from>
    <xdr:to>
      <xdr:col>0</xdr:col>
      <xdr:colOff>3145928</xdr:colOff>
      <xdr:row>82</xdr:row>
      <xdr:rowOff>99484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A220959-5E6E-46F7-8BB0-940E4626CAE7}"/>
            </a:ext>
          </a:extLst>
        </xdr:cNvPr>
        <xdr:cNvSpPr txBox="1"/>
      </xdr:nvSpPr>
      <xdr:spPr>
        <a:xfrm>
          <a:off x="2599251" y="1156335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211666</xdr:colOff>
      <xdr:row>85</xdr:row>
      <xdr:rowOff>22225</xdr:rowOff>
    </xdr:from>
    <xdr:to>
      <xdr:col>5</xdr:col>
      <xdr:colOff>644525</xdr:colOff>
      <xdr:row>85</xdr:row>
      <xdr:rowOff>22226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6DEA8A20-44B4-42FD-9926-18B55A5A6E37}"/>
            </a:ext>
          </a:extLst>
        </xdr:cNvPr>
        <xdr:cNvCxnSpPr/>
      </xdr:nvCxnSpPr>
      <xdr:spPr>
        <a:xfrm flipV="1">
          <a:off x="5977466" y="1209992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914387</xdr:colOff>
      <xdr:row>80</xdr:row>
      <xdr:rowOff>120650</xdr:rowOff>
    </xdr:from>
    <xdr:to>
      <xdr:col>4</xdr:col>
      <xdr:colOff>933450</xdr:colOff>
      <xdr:row>84</xdr:row>
      <xdr:rowOff>117475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9082D83F-0699-4950-BD4C-02A694041370}"/>
            </a:ext>
          </a:extLst>
        </xdr:cNvPr>
        <xdr:cNvSpPr txBox="1"/>
      </xdr:nvSpPr>
      <xdr:spPr>
        <a:xfrm>
          <a:off x="6680187" y="1156335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1377950</xdr:colOff>
      <xdr:row>85</xdr:row>
      <xdr:rowOff>50801</xdr:rowOff>
    </xdr:from>
    <xdr:to>
      <xdr:col>1</xdr:col>
      <xdr:colOff>738581</xdr:colOff>
      <xdr:row>90</xdr:row>
      <xdr:rowOff>12700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8ECA28C4-16B3-4376-B66D-4A1CB20FCE67}"/>
            </a:ext>
          </a:extLst>
        </xdr:cNvPr>
        <xdr:cNvSpPr txBox="1"/>
      </xdr:nvSpPr>
      <xdr:spPr>
        <a:xfrm>
          <a:off x="1377950" y="12128501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111125</xdr:colOff>
      <xdr:row>85</xdr:row>
      <xdr:rowOff>79376</xdr:rowOff>
    </xdr:from>
    <xdr:to>
      <xdr:col>5</xdr:col>
      <xdr:colOff>863600</xdr:colOff>
      <xdr:row>90</xdr:row>
      <xdr:rowOff>76200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B3F57FAB-170E-4EF6-8F89-7C82DE6ACE77}"/>
            </a:ext>
          </a:extLst>
        </xdr:cNvPr>
        <xdr:cNvSpPr txBox="1"/>
      </xdr:nvSpPr>
      <xdr:spPr>
        <a:xfrm>
          <a:off x="5876925" y="12157076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showGridLines="0" tabSelected="1" workbookViewId="0">
      <selection activeCell="A5" sqref="A5"/>
    </sheetView>
  </sheetViews>
  <sheetFormatPr baseColWidth="10" defaultColWidth="0" defaultRowHeight="10" zeroHeight="1" x14ac:dyDescent="0.2"/>
  <cols>
    <col min="1" max="1" width="62.77734375" style="1" customWidth="1"/>
    <col min="2" max="2" width="18.33203125" style="1" customWidth="1"/>
    <col min="3" max="3" width="19.77734375" style="1" customWidth="1"/>
    <col min="4" max="7" width="18.33203125" style="1" customWidth="1"/>
    <col min="8" max="8" width="1.33203125" style="1" customWidth="1"/>
    <col min="9" max="9" width="0" style="1" hidden="1" customWidth="1"/>
    <col min="10" max="16384" width="12" style="1" hidden="1"/>
  </cols>
  <sheetData>
    <row r="1" spans="1:7" ht="87.75" customHeight="1" x14ac:dyDescent="0.2">
      <c r="A1" s="23" t="s">
        <v>84</v>
      </c>
      <c r="B1" s="24"/>
      <c r="C1" s="24"/>
      <c r="D1" s="24"/>
      <c r="E1" s="24"/>
      <c r="F1" s="24"/>
      <c r="G1" s="25"/>
    </row>
    <row r="2" spans="1:7" ht="10.5" x14ac:dyDescent="0.2">
      <c r="A2" s="14"/>
      <c r="B2" s="9" t="s">
        <v>15</v>
      </c>
      <c r="C2" s="10"/>
      <c r="D2" s="10"/>
      <c r="E2" s="10"/>
      <c r="F2" s="11"/>
      <c r="G2" s="20" t="s">
        <v>14</v>
      </c>
    </row>
    <row r="3" spans="1:7" ht="25" customHeight="1" x14ac:dyDescent="0.2">
      <c r="A3" s="15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1"/>
    </row>
    <row r="4" spans="1:7" ht="10.5" x14ac:dyDescent="0.2">
      <c r="A4" s="16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7" ht="10.5" x14ac:dyDescent="0.25">
      <c r="A5" s="12" t="s">
        <v>16</v>
      </c>
      <c r="B5" s="7">
        <f>SUM(B6:B12)</f>
        <v>495934450</v>
      </c>
      <c r="C5" s="7">
        <f>SUM(C6:C12)</f>
        <v>524561.9999999986</v>
      </c>
      <c r="D5" s="7">
        <f>B5+C5</f>
        <v>496459012</v>
      </c>
      <c r="E5" s="7">
        <f>SUM(E6:E12)</f>
        <v>210477058</v>
      </c>
      <c r="F5" s="7">
        <f>SUM(F6:F12)</f>
        <v>210217160.63999999</v>
      </c>
      <c r="G5" s="7">
        <f>D5-E5</f>
        <v>285981954</v>
      </c>
    </row>
    <row r="6" spans="1:7" x14ac:dyDescent="0.2">
      <c r="A6" s="17" t="s">
        <v>20</v>
      </c>
      <c r="B6" s="4">
        <v>99872307</v>
      </c>
      <c r="C6" s="4">
        <v>568160.28</v>
      </c>
      <c r="D6" s="4">
        <f t="shared" ref="D6:D69" si="0">B6+C6</f>
        <v>100440467.28</v>
      </c>
      <c r="E6" s="4">
        <v>48872649.200000003</v>
      </c>
      <c r="F6" s="4">
        <v>48872649.200000003</v>
      </c>
      <c r="G6" s="4">
        <f>D6-E6</f>
        <v>51567818.079999998</v>
      </c>
    </row>
    <row r="7" spans="1:7" x14ac:dyDescent="0.2">
      <c r="A7" s="17" t="s">
        <v>21</v>
      </c>
      <c r="B7" s="4">
        <v>25702282</v>
      </c>
      <c r="C7" s="4">
        <v>8067325.2800000003</v>
      </c>
      <c r="D7" s="4">
        <f t="shared" si="0"/>
        <v>33769607.280000001</v>
      </c>
      <c r="E7" s="4">
        <v>14297445.050000001</v>
      </c>
      <c r="F7" s="4">
        <v>14297445.050000001</v>
      </c>
      <c r="G7" s="4">
        <f t="shared" ref="G7:G70" si="1">D7-E7</f>
        <v>19472162.23</v>
      </c>
    </row>
    <row r="8" spans="1:7" x14ac:dyDescent="0.2">
      <c r="A8" s="17" t="s">
        <v>22</v>
      </c>
      <c r="B8" s="4">
        <v>165645978</v>
      </c>
      <c r="C8" s="4">
        <v>1573432.84</v>
      </c>
      <c r="D8" s="4">
        <f t="shared" si="0"/>
        <v>167219410.84</v>
      </c>
      <c r="E8" s="4">
        <v>59450269.100000001</v>
      </c>
      <c r="F8" s="4">
        <v>59450269.100000001</v>
      </c>
      <c r="G8" s="4">
        <f t="shared" si="1"/>
        <v>107769141.74000001</v>
      </c>
    </row>
    <row r="9" spans="1:7" x14ac:dyDescent="0.2">
      <c r="A9" s="17" t="s">
        <v>1</v>
      </c>
      <c r="B9" s="4">
        <v>37580435</v>
      </c>
      <c r="C9" s="4">
        <v>1413961.87</v>
      </c>
      <c r="D9" s="4">
        <f t="shared" si="0"/>
        <v>38994396.869999997</v>
      </c>
      <c r="E9" s="4">
        <v>16545566.43</v>
      </c>
      <c r="F9" s="4">
        <v>16285669.07</v>
      </c>
      <c r="G9" s="4">
        <f t="shared" si="1"/>
        <v>22448830.439999998</v>
      </c>
    </row>
    <row r="10" spans="1:7" x14ac:dyDescent="0.2">
      <c r="A10" s="17" t="s">
        <v>23</v>
      </c>
      <c r="B10" s="4">
        <v>139427962</v>
      </c>
      <c r="C10" s="4">
        <v>14560959.99</v>
      </c>
      <c r="D10" s="4">
        <f t="shared" si="0"/>
        <v>153988921.99000001</v>
      </c>
      <c r="E10" s="4">
        <v>71259729.469999999</v>
      </c>
      <c r="F10" s="4">
        <v>71259729.469999999</v>
      </c>
      <c r="G10" s="4">
        <f t="shared" si="1"/>
        <v>82729192.520000011</v>
      </c>
    </row>
    <row r="11" spans="1:7" x14ac:dyDescent="0.2">
      <c r="A11" s="17" t="s">
        <v>2</v>
      </c>
      <c r="B11" s="4">
        <v>27622137</v>
      </c>
      <c r="C11" s="4">
        <v>-25651906.949999999</v>
      </c>
      <c r="D11" s="4">
        <f t="shared" si="0"/>
        <v>1970230.0500000007</v>
      </c>
      <c r="E11" s="4">
        <v>0</v>
      </c>
      <c r="F11" s="4">
        <v>0</v>
      </c>
      <c r="G11" s="4">
        <f t="shared" si="1"/>
        <v>1970230.0500000007</v>
      </c>
    </row>
    <row r="12" spans="1:7" x14ac:dyDescent="0.2">
      <c r="A12" s="17" t="s">
        <v>24</v>
      </c>
      <c r="B12" s="4">
        <v>83349</v>
      </c>
      <c r="C12" s="4">
        <v>-7371.31</v>
      </c>
      <c r="D12" s="4">
        <f t="shared" si="0"/>
        <v>75977.69</v>
      </c>
      <c r="E12" s="4">
        <v>51398.75</v>
      </c>
      <c r="F12" s="4">
        <v>51398.75</v>
      </c>
      <c r="G12" s="4">
        <f t="shared" si="1"/>
        <v>24578.940000000002</v>
      </c>
    </row>
    <row r="13" spans="1:7" ht="10.5" x14ac:dyDescent="0.25">
      <c r="A13" s="12" t="s">
        <v>79</v>
      </c>
      <c r="B13" s="8">
        <f>SUM(B14:B22)</f>
        <v>20495221</v>
      </c>
      <c r="C13" s="8">
        <f>SUM(C14:C22)</f>
        <v>1315612.27</v>
      </c>
      <c r="D13" s="8">
        <f t="shared" si="0"/>
        <v>21810833.27</v>
      </c>
      <c r="E13" s="8">
        <f>SUM(E14:E22)</f>
        <v>9849444.4900000002</v>
      </c>
      <c r="F13" s="8">
        <f>SUM(F14:F22)</f>
        <v>9654319.120000001</v>
      </c>
      <c r="G13" s="8">
        <f t="shared" si="1"/>
        <v>11961388.779999999</v>
      </c>
    </row>
    <row r="14" spans="1:7" x14ac:dyDescent="0.2">
      <c r="A14" s="17" t="s">
        <v>25</v>
      </c>
      <c r="B14" s="4">
        <v>5361539</v>
      </c>
      <c r="C14" s="4">
        <v>-1005976.88</v>
      </c>
      <c r="D14" s="4">
        <f t="shared" si="0"/>
        <v>4355562.12</v>
      </c>
      <c r="E14" s="4">
        <v>1527770.8</v>
      </c>
      <c r="F14" s="4">
        <v>1496420.23</v>
      </c>
      <c r="G14" s="4">
        <f t="shared" si="1"/>
        <v>2827791.3200000003</v>
      </c>
    </row>
    <row r="15" spans="1:7" x14ac:dyDescent="0.2">
      <c r="A15" s="17" t="s">
        <v>26</v>
      </c>
      <c r="B15" s="4">
        <v>6592049</v>
      </c>
      <c r="C15" s="4">
        <v>1037512.62</v>
      </c>
      <c r="D15" s="4">
        <f t="shared" si="0"/>
        <v>7629561.6200000001</v>
      </c>
      <c r="E15" s="4">
        <v>3889027.52</v>
      </c>
      <c r="F15" s="4">
        <v>3882059.92</v>
      </c>
      <c r="G15" s="4">
        <f t="shared" si="1"/>
        <v>3740534.1</v>
      </c>
    </row>
    <row r="16" spans="1:7" x14ac:dyDescent="0.2">
      <c r="A16" s="17" t="s">
        <v>27</v>
      </c>
      <c r="B16" s="4">
        <v>0</v>
      </c>
      <c r="C16" s="4">
        <v>0</v>
      </c>
      <c r="D16" s="4">
        <f t="shared" si="0"/>
        <v>0</v>
      </c>
      <c r="E16" s="4">
        <v>0</v>
      </c>
      <c r="F16" s="4">
        <v>0</v>
      </c>
      <c r="G16" s="4">
        <f t="shared" si="1"/>
        <v>0</v>
      </c>
    </row>
    <row r="17" spans="1:7" x14ac:dyDescent="0.2">
      <c r="A17" s="17" t="s">
        <v>28</v>
      </c>
      <c r="B17" s="4">
        <v>1078586</v>
      </c>
      <c r="C17" s="4">
        <v>66581.240000000005</v>
      </c>
      <c r="D17" s="4">
        <f t="shared" si="0"/>
        <v>1145167.24</v>
      </c>
      <c r="E17" s="4">
        <v>447490.96</v>
      </c>
      <c r="F17" s="4">
        <v>437740.96</v>
      </c>
      <c r="G17" s="4">
        <f t="shared" si="1"/>
        <v>697676.28</v>
      </c>
    </row>
    <row r="18" spans="1:7" x14ac:dyDescent="0.2">
      <c r="A18" s="17" t="s">
        <v>29</v>
      </c>
      <c r="B18" s="4">
        <v>502040</v>
      </c>
      <c r="C18" s="4">
        <v>-4231.0200000000004</v>
      </c>
      <c r="D18" s="4">
        <f t="shared" si="0"/>
        <v>497808.98</v>
      </c>
      <c r="E18" s="4">
        <v>132937.91</v>
      </c>
      <c r="F18" s="4">
        <v>132937.91</v>
      </c>
      <c r="G18" s="4">
        <f t="shared" si="1"/>
        <v>364871.06999999995</v>
      </c>
    </row>
    <row r="19" spans="1:7" x14ac:dyDescent="0.2">
      <c r="A19" s="17" t="s">
        <v>30</v>
      </c>
      <c r="B19" s="4">
        <v>3998270</v>
      </c>
      <c r="C19" s="4">
        <v>-113206.03</v>
      </c>
      <c r="D19" s="4">
        <f t="shared" si="0"/>
        <v>3885063.97</v>
      </c>
      <c r="E19" s="4">
        <v>1608276.61</v>
      </c>
      <c r="F19" s="4">
        <v>1608276.61</v>
      </c>
      <c r="G19" s="4">
        <f t="shared" si="1"/>
        <v>2276787.3600000003</v>
      </c>
    </row>
    <row r="20" spans="1:7" x14ac:dyDescent="0.2">
      <c r="A20" s="17" t="s">
        <v>31</v>
      </c>
      <c r="B20" s="4">
        <v>1073685</v>
      </c>
      <c r="C20" s="4">
        <v>351328.4</v>
      </c>
      <c r="D20" s="4">
        <f t="shared" si="0"/>
        <v>1425013.4</v>
      </c>
      <c r="E20" s="4">
        <v>429443.68</v>
      </c>
      <c r="F20" s="4">
        <v>429443.68</v>
      </c>
      <c r="G20" s="4">
        <f t="shared" si="1"/>
        <v>995569.72</v>
      </c>
    </row>
    <row r="21" spans="1:7" x14ac:dyDescent="0.2">
      <c r="A21" s="17" t="s">
        <v>32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</row>
    <row r="22" spans="1:7" x14ac:dyDescent="0.2">
      <c r="A22" s="17" t="s">
        <v>33</v>
      </c>
      <c r="B22" s="4">
        <v>1889052</v>
      </c>
      <c r="C22" s="4">
        <v>983603.94</v>
      </c>
      <c r="D22" s="4">
        <f t="shared" si="0"/>
        <v>2872655.94</v>
      </c>
      <c r="E22" s="4">
        <v>1814497.01</v>
      </c>
      <c r="F22" s="4">
        <v>1667439.81</v>
      </c>
      <c r="G22" s="4">
        <f t="shared" si="1"/>
        <v>1058158.93</v>
      </c>
    </row>
    <row r="23" spans="1:7" ht="10.5" x14ac:dyDescent="0.25">
      <c r="A23" s="12" t="s">
        <v>17</v>
      </c>
      <c r="B23" s="8">
        <f>SUM(B24:B32)</f>
        <v>143700373</v>
      </c>
      <c r="C23" s="8">
        <f>SUM(C24:C32)</f>
        <v>9871733.9499999993</v>
      </c>
      <c r="D23" s="8">
        <f t="shared" si="0"/>
        <v>153572106.94999999</v>
      </c>
      <c r="E23" s="8">
        <f>SUM(E24:E32)</f>
        <v>50843765.019999996</v>
      </c>
      <c r="F23" s="8">
        <f>SUM(F24:F32)</f>
        <v>50662157.980000004</v>
      </c>
      <c r="G23" s="8">
        <f t="shared" si="1"/>
        <v>102728341.92999999</v>
      </c>
    </row>
    <row r="24" spans="1:7" x14ac:dyDescent="0.2">
      <c r="A24" s="17" t="s">
        <v>34</v>
      </c>
      <c r="B24" s="4">
        <v>7791665</v>
      </c>
      <c r="C24" s="4">
        <v>-47623.45</v>
      </c>
      <c r="D24" s="4">
        <f t="shared" si="0"/>
        <v>7744041.5499999998</v>
      </c>
      <c r="E24" s="4">
        <v>2999712</v>
      </c>
      <c r="F24" s="4">
        <v>2956512.55</v>
      </c>
      <c r="G24" s="4">
        <f t="shared" si="1"/>
        <v>4744329.55</v>
      </c>
    </row>
    <row r="25" spans="1:7" x14ac:dyDescent="0.2">
      <c r="A25" s="17" t="s">
        <v>35</v>
      </c>
      <c r="B25" s="4">
        <v>6992020</v>
      </c>
      <c r="C25" s="4">
        <v>428141.03</v>
      </c>
      <c r="D25" s="4">
        <f t="shared" si="0"/>
        <v>7420161.0300000003</v>
      </c>
      <c r="E25" s="4">
        <v>2098194.2200000002</v>
      </c>
      <c r="F25" s="4">
        <v>2098194.2200000002</v>
      </c>
      <c r="G25" s="4">
        <f t="shared" si="1"/>
        <v>5321966.8100000005</v>
      </c>
    </row>
    <row r="26" spans="1:7" x14ac:dyDescent="0.2">
      <c r="A26" s="17" t="s">
        <v>36</v>
      </c>
      <c r="B26" s="4">
        <v>21937795</v>
      </c>
      <c r="C26" s="4">
        <v>2863751.77</v>
      </c>
      <c r="D26" s="4">
        <f t="shared" si="0"/>
        <v>24801546.77</v>
      </c>
      <c r="E26" s="4">
        <v>9240811.4399999995</v>
      </c>
      <c r="F26" s="4">
        <v>9240811.4399999995</v>
      </c>
      <c r="G26" s="4">
        <f t="shared" si="1"/>
        <v>15560735.33</v>
      </c>
    </row>
    <row r="27" spans="1:7" x14ac:dyDescent="0.2">
      <c r="A27" s="17" t="s">
        <v>37</v>
      </c>
      <c r="B27" s="4">
        <v>1138278</v>
      </c>
      <c r="C27" s="4">
        <v>-78560.02</v>
      </c>
      <c r="D27" s="4">
        <f t="shared" si="0"/>
        <v>1059717.98</v>
      </c>
      <c r="E27" s="4">
        <v>120996.82</v>
      </c>
      <c r="F27" s="4">
        <v>120996.82</v>
      </c>
      <c r="G27" s="4">
        <f t="shared" si="1"/>
        <v>938721.15999999992</v>
      </c>
    </row>
    <row r="28" spans="1:7" x14ac:dyDescent="0.2">
      <c r="A28" s="17" t="s">
        <v>38</v>
      </c>
      <c r="B28" s="4">
        <v>14559153</v>
      </c>
      <c r="C28" s="4">
        <v>2202799.0499999998</v>
      </c>
      <c r="D28" s="4">
        <f t="shared" si="0"/>
        <v>16761952.050000001</v>
      </c>
      <c r="E28" s="4">
        <v>6455044.5899999999</v>
      </c>
      <c r="F28" s="4">
        <v>6325401.5999999996</v>
      </c>
      <c r="G28" s="4">
        <f t="shared" si="1"/>
        <v>10306907.460000001</v>
      </c>
    </row>
    <row r="29" spans="1:7" x14ac:dyDescent="0.2">
      <c r="A29" s="17" t="s">
        <v>39</v>
      </c>
      <c r="B29" s="4">
        <v>16736248</v>
      </c>
      <c r="C29" s="4">
        <v>267088</v>
      </c>
      <c r="D29" s="4">
        <f t="shared" si="0"/>
        <v>17003336</v>
      </c>
      <c r="E29" s="4">
        <v>884246.9</v>
      </c>
      <c r="F29" s="4">
        <v>884246.9</v>
      </c>
      <c r="G29" s="4">
        <f t="shared" si="1"/>
        <v>16119089.1</v>
      </c>
    </row>
    <row r="30" spans="1:7" x14ac:dyDescent="0.2">
      <c r="A30" s="17" t="s">
        <v>40</v>
      </c>
      <c r="B30" s="4">
        <v>4602675</v>
      </c>
      <c r="C30" s="4">
        <v>-627168.24</v>
      </c>
      <c r="D30" s="4">
        <f t="shared" si="0"/>
        <v>3975506.76</v>
      </c>
      <c r="E30" s="4">
        <v>989892.55</v>
      </c>
      <c r="F30" s="4">
        <v>989892.55</v>
      </c>
      <c r="G30" s="4">
        <f t="shared" si="1"/>
        <v>2985614.21</v>
      </c>
    </row>
    <row r="31" spans="1:7" x14ac:dyDescent="0.2">
      <c r="A31" s="17" t="s">
        <v>41</v>
      </c>
      <c r="B31" s="4">
        <v>54266636</v>
      </c>
      <c r="C31" s="4">
        <v>-410487.26</v>
      </c>
      <c r="D31" s="4">
        <f t="shared" si="0"/>
        <v>53856148.740000002</v>
      </c>
      <c r="E31" s="4">
        <v>16884736.27</v>
      </c>
      <c r="F31" s="4">
        <v>16882829.670000002</v>
      </c>
      <c r="G31" s="4">
        <f t="shared" si="1"/>
        <v>36971412.469999999</v>
      </c>
    </row>
    <row r="32" spans="1:7" x14ac:dyDescent="0.2">
      <c r="A32" s="17" t="s">
        <v>0</v>
      </c>
      <c r="B32" s="4">
        <v>15675903</v>
      </c>
      <c r="C32" s="4">
        <v>5273793.07</v>
      </c>
      <c r="D32" s="4">
        <f t="shared" si="0"/>
        <v>20949696.07</v>
      </c>
      <c r="E32" s="4">
        <v>11170130.23</v>
      </c>
      <c r="F32" s="4">
        <v>11163272.23</v>
      </c>
      <c r="G32" s="4">
        <f t="shared" si="1"/>
        <v>9779565.8399999999</v>
      </c>
    </row>
    <row r="33" spans="1:7" ht="10.5" x14ac:dyDescent="0.25">
      <c r="A33" s="12" t="s">
        <v>80</v>
      </c>
      <c r="B33" s="8">
        <f>SUM(B34:B42)</f>
        <v>30362791</v>
      </c>
      <c r="C33" s="8">
        <f>SUM(C34:C42)</f>
        <v>4115698.28</v>
      </c>
      <c r="D33" s="8">
        <f t="shared" si="0"/>
        <v>34478489.280000001</v>
      </c>
      <c r="E33" s="8">
        <f>SUM(E34:E42)</f>
        <v>15188992.41</v>
      </c>
      <c r="F33" s="8">
        <f>SUM(F34:F42)</f>
        <v>15188992.41</v>
      </c>
      <c r="G33" s="8">
        <f t="shared" si="1"/>
        <v>19289496.870000001</v>
      </c>
    </row>
    <row r="34" spans="1:7" x14ac:dyDescent="0.2">
      <c r="A34" s="17" t="s">
        <v>42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 x14ac:dyDescent="0.2">
      <c r="A35" s="17" t="s">
        <v>43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</row>
    <row r="36" spans="1:7" x14ac:dyDescent="0.2">
      <c r="A36" s="17" t="s">
        <v>44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</row>
    <row r="37" spans="1:7" x14ac:dyDescent="0.2">
      <c r="A37" s="17" t="s">
        <v>45</v>
      </c>
      <c r="B37" s="4">
        <v>30362791</v>
      </c>
      <c r="C37" s="4">
        <v>4115698.28</v>
      </c>
      <c r="D37" s="4">
        <f t="shared" si="0"/>
        <v>34478489.280000001</v>
      </c>
      <c r="E37" s="4">
        <v>15188992.41</v>
      </c>
      <c r="F37" s="4">
        <v>15188992.41</v>
      </c>
      <c r="G37" s="4">
        <f t="shared" si="1"/>
        <v>19289496.870000001</v>
      </c>
    </row>
    <row r="38" spans="1:7" x14ac:dyDescent="0.2">
      <c r="A38" s="17" t="s">
        <v>7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</row>
    <row r="39" spans="1:7" x14ac:dyDescent="0.2">
      <c r="A39" s="17" t="s">
        <v>46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 x14ac:dyDescent="0.2">
      <c r="A40" s="17" t="s">
        <v>47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 x14ac:dyDescent="0.2">
      <c r="A41" s="17" t="s">
        <v>3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 x14ac:dyDescent="0.2">
      <c r="A42" s="17" t="s">
        <v>48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</row>
    <row r="43" spans="1:7" ht="10.5" x14ac:dyDescent="0.25">
      <c r="A43" s="12" t="s">
        <v>81</v>
      </c>
      <c r="B43" s="8">
        <f>SUM(B44:B52)</f>
        <v>8282241</v>
      </c>
      <c r="C43" s="8">
        <f>SUM(C44:C52)</f>
        <v>5124844.6400000006</v>
      </c>
      <c r="D43" s="8">
        <f t="shared" si="0"/>
        <v>13407085.640000001</v>
      </c>
      <c r="E43" s="8">
        <f>SUM(E44:E52)</f>
        <v>4824771.5399999991</v>
      </c>
      <c r="F43" s="8">
        <f>SUM(F44:F52)</f>
        <v>4824771.5399999991</v>
      </c>
      <c r="G43" s="8">
        <f t="shared" si="1"/>
        <v>8582314.1000000015</v>
      </c>
    </row>
    <row r="44" spans="1:7" x14ac:dyDescent="0.2">
      <c r="A44" s="17" t="s">
        <v>49</v>
      </c>
      <c r="B44" s="4">
        <v>3628890</v>
      </c>
      <c r="C44" s="4">
        <v>3876473.76</v>
      </c>
      <c r="D44" s="4">
        <f t="shared" si="0"/>
        <v>7505363.7599999998</v>
      </c>
      <c r="E44" s="4">
        <v>2370480.7799999998</v>
      </c>
      <c r="F44" s="4">
        <v>2370480.7799999998</v>
      </c>
      <c r="G44" s="4">
        <f t="shared" si="1"/>
        <v>5134882.9800000004</v>
      </c>
    </row>
    <row r="45" spans="1:7" x14ac:dyDescent="0.2">
      <c r="A45" s="17" t="s">
        <v>50</v>
      </c>
      <c r="B45" s="4">
        <v>573542</v>
      </c>
      <c r="C45" s="4">
        <v>491782.86</v>
      </c>
      <c r="D45" s="4">
        <f t="shared" si="0"/>
        <v>1065324.8599999999</v>
      </c>
      <c r="E45" s="4">
        <v>926651.67</v>
      </c>
      <c r="F45" s="4">
        <v>926651.67</v>
      </c>
      <c r="G45" s="4">
        <f t="shared" si="1"/>
        <v>138673.18999999983</v>
      </c>
    </row>
    <row r="46" spans="1:7" x14ac:dyDescent="0.2">
      <c r="A46" s="17" t="s">
        <v>51</v>
      </c>
      <c r="B46" s="4">
        <v>0</v>
      </c>
      <c r="C46" s="4">
        <v>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</row>
    <row r="47" spans="1:7" x14ac:dyDescent="0.2">
      <c r="A47" s="17" t="s">
        <v>52</v>
      </c>
      <c r="B47" s="4">
        <v>612816</v>
      </c>
      <c r="C47" s="4">
        <v>417084</v>
      </c>
      <c r="D47" s="4">
        <f t="shared" si="0"/>
        <v>1029900</v>
      </c>
      <c r="E47" s="4">
        <v>1029900</v>
      </c>
      <c r="F47" s="4">
        <v>1029900</v>
      </c>
      <c r="G47" s="4">
        <f t="shared" si="1"/>
        <v>0</v>
      </c>
    </row>
    <row r="48" spans="1:7" x14ac:dyDescent="0.2">
      <c r="A48" s="17" t="s">
        <v>53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</row>
    <row r="49" spans="1:7" x14ac:dyDescent="0.2">
      <c r="A49" s="17" t="s">
        <v>54</v>
      </c>
      <c r="B49" s="4">
        <v>780028</v>
      </c>
      <c r="C49" s="4">
        <v>309035.32</v>
      </c>
      <c r="D49" s="4">
        <f t="shared" si="0"/>
        <v>1089063.32</v>
      </c>
      <c r="E49" s="4">
        <v>455847.72</v>
      </c>
      <c r="F49" s="4">
        <v>455847.72</v>
      </c>
      <c r="G49" s="4">
        <f t="shared" si="1"/>
        <v>633215.60000000009</v>
      </c>
    </row>
    <row r="50" spans="1:7" x14ac:dyDescent="0.2">
      <c r="A50" s="17" t="s">
        <v>55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</row>
    <row r="51" spans="1:7" x14ac:dyDescent="0.2">
      <c r="A51" s="17" t="s">
        <v>56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</row>
    <row r="52" spans="1:7" x14ac:dyDescent="0.2">
      <c r="A52" s="17" t="s">
        <v>57</v>
      </c>
      <c r="B52" s="4">
        <v>2686965</v>
      </c>
      <c r="C52" s="4">
        <v>30468.7</v>
      </c>
      <c r="D52" s="4">
        <f t="shared" si="0"/>
        <v>2717433.7</v>
      </c>
      <c r="E52" s="4">
        <v>41891.370000000003</v>
      </c>
      <c r="F52" s="4">
        <v>41891.370000000003</v>
      </c>
      <c r="G52" s="4">
        <f t="shared" si="1"/>
        <v>2675542.33</v>
      </c>
    </row>
    <row r="53" spans="1:7" ht="10.5" x14ac:dyDescent="0.25">
      <c r="A53" s="12" t="s">
        <v>18</v>
      </c>
      <c r="B53" s="8">
        <f>SUM(B54:B56)</f>
        <v>0</v>
      </c>
      <c r="C53" s="8">
        <f>SUM(C54:C56)</f>
        <v>0</v>
      </c>
      <c r="D53" s="8">
        <f t="shared" si="0"/>
        <v>0</v>
      </c>
      <c r="E53" s="8">
        <f>SUM(E54:E56)</f>
        <v>0</v>
      </c>
      <c r="F53" s="8">
        <f>SUM(F54:F56)</f>
        <v>0</v>
      </c>
      <c r="G53" s="8">
        <f t="shared" si="1"/>
        <v>0</v>
      </c>
    </row>
    <row r="54" spans="1:7" x14ac:dyDescent="0.2">
      <c r="A54" s="17" t="s">
        <v>58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 x14ac:dyDescent="0.2">
      <c r="A55" s="17" t="s">
        <v>59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</row>
    <row r="56" spans="1:7" x14ac:dyDescent="0.2">
      <c r="A56" s="17" t="s">
        <v>60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</row>
    <row r="57" spans="1:7" ht="10.5" x14ac:dyDescent="0.25">
      <c r="A57" s="12" t="s">
        <v>82</v>
      </c>
      <c r="B57" s="8">
        <f>SUM(B58:B64)</f>
        <v>9635904</v>
      </c>
      <c r="C57" s="8">
        <f>SUM(C58:C64)</f>
        <v>127383.17</v>
      </c>
      <c r="D57" s="8">
        <f t="shared" si="0"/>
        <v>9763287.1699999999</v>
      </c>
      <c r="E57" s="8">
        <f>SUM(E58:E64)</f>
        <v>0</v>
      </c>
      <c r="F57" s="8">
        <f>SUM(F58:F64)</f>
        <v>0</v>
      </c>
      <c r="G57" s="8">
        <f t="shared" si="1"/>
        <v>9763287.1699999999</v>
      </c>
    </row>
    <row r="58" spans="1:7" x14ac:dyDescent="0.2">
      <c r="A58" s="17" t="s">
        <v>61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 x14ac:dyDescent="0.2">
      <c r="A59" s="17" t="s">
        <v>62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 x14ac:dyDescent="0.2">
      <c r="A60" s="17" t="s">
        <v>63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 x14ac:dyDescent="0.2">
      <c r="A61" s="17" t="s">
        <v>64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 x14ac:dyDescent="0.2">
      <c r="A62" s="17" t="s">
        <v>65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 x14ac:dyDescent="0.2">
      <c r="A63" s="17" t="s">
        <v>66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 x14ac:dyDescent="0.2">
      <c r="A64" s="17" t="s">
        <v>67</v>
      </c>
      <c r="B64" s="4">
        <v>9635904</v>
      </c>
      <c r="C64" s="4">
        <v>127383.17</v>
      </c>
      <c r="D64" s="4">
        <f t="shared" si="0"/>
        <v>9763287.1699999999</v>
      </c>
      <c r="E64" s="4">
        <v>0</v>
      </c>
      <c r="F64" s="4">
        <v>0</v>
      </c>
      <c r="G64" s="4">
        <f t="shared" si="1"/>
        <v>9763287.1699999999</v>
      </c>
    </row>
    <row r="65" spans="1:8" ht="10.5" x14ac:dyDescent="0.25">
      <c r="A65" s="12" t="s">
        <v>83</v>
      </c>
      <c r="B65" s="8">
        <f>SUM(B66:B68)</f>
        <v>0</v>
      </c>
      <c r="C65" s="8">
        <f>SUM(C66:C68)</f>
        <v>0</v>
      </c>
      <c r="D65" s="8">
        <f t="shared" si="0"/>
        <v>0</v>
      </c>
      <c r="E65" s="8">
        <f>SUM(E66:E68)</f>
        <v>0</v>
      </c>
      <c r="F65" s="8">
        <f>SUM(F66:F68)</f>
        <v>0</v>
      </c>
      <c r="G65" s="8">
        <f t="shared" si="1"/>
        <v>0</v>
      </c>
    </row>
    <row r="66" spans="1:8" x14ac:dyDescent="0.2">
      <c r="A66" s="17" t="s">
        <v>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8" x14ac:dyDescent="0.2">
      <c r="A67" s="17" t="s">
        <v>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</row>
    <row r="68" spans="1:8" x14ac:dyDescent="0.2">
      <c r="A68" s="17" t="s">
        <v>6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</row>
    <row r="69" spans="1:8" ht="10.5" x14ac:dyDescent="0.25">
      <c r="A69" s="12" t="s">
        <v>19</v>
      </c>
      <c r="B69" s="8">
        <f>SUM(B70:B76)</f>
        <v>0</v>
      </c>
      <c r="C69" s="8">
        <f>SUM(C70:C76)</f>
        <v>0</v>
      </c>
      <c r="D69" s="8">
        <f t="shared" si="0"/>
        <v>0</v>
      </c>
      <c r="E69" s="8">
        <f>SUM(E70:E76)</f>
        <v>0</v>
      </c>
      <c r="F69" s="8">
        <f>SUM(F70:F76)</f>
        <v>0</v>
      </c>
      <c r="G69" s="8">
        <f t="shared" si="1"/>
        <v>0</v>
      </c>
    </row>
    <row r="70" spans="1:8" x14ac:dyDescent="0.2">
      <c r="A70" s="17" t="s">
        <v>68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si="1"/>
        <v>0</v>
      </c>
    </row>
    <row r="71" spans="1:8" x14ac:dyDescent="0.2">
      <c r="A71" s="17" t="s">
        <v>69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ref="G71:G76" si="3">D71-E71</f>
        <v>0</v>
      </c>
    </row>
    <row r="72" spans="1:8" x14ac:dyDescent="0.2">
      <c r="A72" s="17" t="s">
        <v>70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8" x14ac:dyDescent="0.2">
      <c r="A73" s="17" t="s">
        <v>71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8" x14ac:dyDescent="0.2">
      <c r="A74" s="17" t="s">
        <v>72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8" x14ac:dyDescent="0.2">
      <c r="A75" s="17" t="s">
        <v>73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</row>
    <row r="76" spans="1:8" x14ac:dyDescent="0.2">
      <c r="A76" s="18" t="s">
        <v>74</v>
      </c>
      <c r="B76" s="5">
        <v>0</v>
      </c>
      <c r="C76" s="5">
        <v>0</v>
      </c>
      <c r="D76" s="5">
        <f t="shared" si="2"/>
        <v>0</v>
      </c>
      <c r="E76" s="5">
        <v>0</v>
      </c>
      <c r="F76" s="5">
        <v>0</v>
      </c>
      <c r="G76" s="4">
        <f t="shared" si="3"/>
        <v>0</v>
      </c>
    </row>
    <row r="77" spans="1:8" ht="10.5" x14ac:dyDescent="0.25">
      <c r="A77" s="19" t="s">
        <v>8</v>
      </c>
      <c r="B77" s="13">
        <f t="shared" ref="B77:G77" si="4">B5+B13+B23+B33+B43+B53+B57+B65+B69</f>
        <v>708410980</v>
      </c>
      <c r="C77" s="13">
        <f t="shared" si="4"/>
        <v>21079834.310000002</v>
      </c>
      <c r="D77" s="13">
        <f t="shared" si="4"/>
        <v>729490814.30999994</v>
      </c>
      <c r="E77" s="13">
        <f t="shared" si="4"/>
        <v>291184031.46000004</v>
      </c>
      <c r="F77" s="13">
        <f t="shared" si="4"/>
        <v>290547401.69000006</v>
      </c>
      <c r="G77" s="6">
        <f t="shared" si="4"/>
        <v>438306782.85000002</v>
      </c>
    </row>
    <row r="78" spans="1:8" x14ac:dyDescent="0.2"/>
    <row r="79" spans="1:8" ht="12.75" customHeight="1" x14ac:dyDescent="0.2">
      <c r="A79" s="22" t="s">
        <v>78</v>
      </c>
      <c r="B79" s="22"/>
      <c r="C79" s="22"/>
      <c r="D79" s="22"/>
      <c r="E79" s="22"/>
      <c r="F79" s="22"/>
      <c r="G79" s="22"/>
      <c r="H79" s="22"/>
    </row>
    <row r="80" spans="1:8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</sheetData>
  <sheetProtection formatCells="0" formatColumns="0" formatRows="0" autoFilter="0"/>
  <mergeCells count="3">
    <mergeCell ref="G2:G3"/>
    <mergeCell ref="A79:H79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2023-07-13T19:51:21Z</cp:lastPrinted>
  <dcterms:created xsi:type="dcterms:W3CDTF">2014-02-10T03:37:14Z</dcterms:created>
  <dcterms:modified xsi:type="dcterms:W3CDTF">2023-07-18T02:38:22Z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