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2_Armonización Presupuestal\"/>
    </mc:Choice>
  </mc:AlternateContent>
  <xr:revisionPtr revIDLastSave="0" documentId="13_ncr:1_{87609887-70C6-43BF-AD36-4F84B5A737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21_EAI_CRI_PLGT_000_2303" sheetId="10" r:id="rId1"/>
  </sheets>
  <definedNames>
    <definedName name="_xlnm._FilterDatabase" localSheetId="0" hidden="1">'0321_EAI_CRI_PLGT_000_2303'!#REF!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0" l="1"/>
  <c r="G55" i="10" l="1"/>
  <c r="D57" i="10"/>
  <c r="D56" i="10"/>
  <c r="D55" i="10"/>
  <c r="D54" i="10"/>
  <c r="D53" i="10"/>
  <c r="D52" i="10"/>
  <c r="D51" i="10"/>
  <c r="D50" i="10"/>
  <c r="D49" i="10"/>
  <c r="D48" i="10"/>
  <c r="D47" i="10"/>
  <c r="D46" i="10"/>
  <c r="D38" i="10"/>
  <c r="D35" i="10"/>
  <c r="D34" i="10"/>
  <c r="D33" i="10"/>
  <c r="D32" i="10"/>
  <c r="D14" i="10"/>
  <c r="D13" i="10"/>
  <c r="D12" i="10"/>
  <c r="D11" i="10"/>
  <c r="D10" i="10"/>
  <c r="D9" i="10"/>
  <c r="D8" i="10"/>
  <c r="D7" i="10"/>
  <c r="D6" i="10"/>
  <c r="D5" i="10"/>
  <c r="B59" i="10"/>
  <c r="F59" i="10"/>
  <c r="C59" i="10"/>
  <c r="G57" i="10"/>
  <c r="G56" i="10"/>
  <c r="G54" i="10"/>
  <c r="G53" i="10"/>
  <c r="G52" i="10"/>
  <c r="G51" i="10"/>
  <c r="G50" i="10"/>
  <c r="G49" i="10"/>
  <c r="G48" i="10"/>
  <c r="G47" i="10"/>
  <c r="G46" i="10"/>
  <c r="G38" i="10"/>
  <c r="F37" i="10"/>
  <c r="E37" i="10"/>
  <c r="C37" i="10"/>
  <c r="B37" i="10"/>
  <c r="G35" i="10"/>
  <c r="G34" i="10"/>
  <c r="G33" i="10"/>
  <c r="G32" i="10"/>
  <c r="F31" i="10"/>
  <c r="E31" i="10"/>
  <c r="C31" i="10"/>
  <c r="B31" i="10"/>
  <c r="G29" i="10"/>
  <c r="G28" i="10"/>
  <c r="G27" i="10"/>
  <c r="G26" i="10"/>
  <c r="G25" i="10"/>
  <c r="G24" i="10"/>
  <c r="G23" i="10"/>
  <c r="G22" i="10"/>
  <c r="F21" i="10"/>
  <c r="E21" i="10"/>
  <c r="C21" i="10"/>
  <c r="B21" i="10"/>
  <c r="F16" i="10"/>
  <c r="E16" i="10"/>
  <c r="C16" i="10"/>
  <c r="B16" i="10"/>
  <c r="G14" i="10"/>
  <c r="G13" i="10"/>
  <c r="G12" i="10"/>
  <c r="G11" i="10"/>
  <c r="G10" i="10"/>
  <c r="G9" i="10"/>
  <c r="G8" i="10"/>
  <c r="G7" i="10"/>
  <c r="G6" i="10"/>
  <c r="G5" i="10"/>
  <c r="E40" i="10" l="1"/>
  <c r="D59" i="10"/>
  <c r="D31" i="10"/>
  <c r="D37" i="10"/>
  <c r="G37" i="10"/>
  <c r="C40" i="10"/>
  <c r="G21" i="10"/>
  <c r="D16" i="10"/>
  <c r="D21" i="10"/>
  <c r="D40" i="10" s="1"/>
  <c r="G31" i="10"/>
  <c r="B40" i="10"/>
  <c r="F40" i="10"/>
</calcChain>
</file>

<file path=xl/sharedStrings.xml><?xml version="1.0" encoding="utf-8"?>
<sst xmlns="http://schemas.openxmlformats.org/spreadsheetml/2006/main" count="91" uniqueCount="53">
  <si>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</si>
  <si>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</si>
  <si>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</si>
  <si>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</si>
  <si>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</si>
  <si>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</si>
  <si>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</si>
  <si>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</si>
  <si>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</si>
  <si>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</si>
  <si>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</si>
  <si>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</si>
  <si>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</si>
  <si>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</si>
  <si>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</si>
  <si>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</si>
  <si>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</si>
  <si>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</si>
  <si>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</si>
  <si>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</si>
  <si>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</si>
  <si>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</si>
  <si>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</si>
  <si>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</si>
  <si>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</si>
  <si>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</si>
  <si>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</si>
  <si>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</si>
  <si>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</si>
  <si>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</si>
  <si>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</si>
  <si>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</si>
  <si>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</si>
  <si>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</si>
  <si>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</si>
  <si>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</si>
  <si>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</si>
  <si>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510101  INTERS./RENDIM. BANC</t>
  </si>
  <si>
    <t>510102  INTERES BBVA BMER PR</t>
  </si>
  <si>
    <t>510103  INT REND PASIV LABOR</t>
  </si>
  <si>
    <t>780101  OTROS INGRESOS</t>
  </si>
  <si>
    <t>914121  TRANSF. PARA SERVICIOS PERSONALES</t>
  </si>
  <si>
    <t>914122  TRANSF. PARA ADQ. MATERIALES Y SUMINISTROS</t>
  </si>
  <si>
    <t>914123  TRANSF. PARA SERVICIOS BASICOS</t>
  </si>
  <si>
    <t>914124  TRANSF. ASIGNACIONES, SUBSIDIOS Y OTRAS AYUDAS</t>
  </si>
  <si>
    <t>914125  TRANSF. PARA BIENES MUEBLES, INMUEBLES E INTANGIBLES</t>
  </si>
  <si>
    <t>030011  APLICACION DE RESERVAS COMPROMISOS</t>
  </si>
  <si>
    <t>030012  COMPROMISOS PARA BIENES MUEBLES</t>
  </si>
  <si>
    <t>Clasificador por Rubro de Ingresos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</si>
  <si>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</si>
  <si>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930101 ARMONIZA 23</t>
  </si>
  <si>
    <t>Poder Legislativo del Estado de Guanajuato
Estado Analítico de Ingresos
Del 01 de Enero al 30 de Septiembre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</si>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</sst>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4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6" fillId="0" borderId="0" xfId="8" applyFont="1" applyAlignment="1" applyProtection="1">
      <alignment horizontal="center"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9" fillId="0" borderId="0" xfId="8" applyFont="1" applyAlignment="1" applyProtection="1">
      <alignment vertical="top"/>
      <protection locked="0"/>
    </xf>
    <xf numFmtId="0" fontId="11" fillId="2" borderId="9" xfId="8" applyFont="1" applyFill="1" applyBorder="1" applyAlignment="1">
      <alignment horizontal="center" vertical="center" wrapText="1"/>
    </xf>
    <xf numFmtId="0" fontId="11" fillId="2" borderId="6" xfId="8" applyFont="1" applyFill="1" applyBorder="1" applyAlignment="1">
      <alignment horizontal="center" vertical="center" wrapText="1"/>
    </xf>
    <xf numFmtId="0" fontId="11" fillId="2" borderId="7" xfId="8" applyFont="1" applyFill="1" applyBorder="1" applyAlignment="1">
      <alignment horizontal="center" vertical="center" wrapText="1"/>
    </xf>
    <xf numFmtId="0" fontId="11" fillId="2" borderId="9" xfId="8" quotePrefix="1" applyFont="1" applyFill="1" applyBorder="1" applyAlignment="1">
      <alignment horizontal="center" vertical="center" wrapText="1"/>
    </xf>
    <xf numFmtId="0" fontId="11" fillId="2" borderId="6" xfId="8" quotePrefix="1" applyFont="1" applyFill="1" applyBorder="1" applyAlignment="1">
      <alignment horizontal="center" vertical="center" wrapText="1"/>
    </xf>
    <xf numFmtId="4" fontId="6" fillId="0" borderId="12" xfId="8" applyNumberFormat="1" applyFont="1" applyBorder="1" applyAlignment="1" applyProtection="1">
      <alignment vertical="top"/>
      <protection locked="0"/>
    </xf>
    <xf numFmtId="4" fontId="6" fillId="0" borderId="11" xfId="8" applyNumberFormat="1" applyFont="1" applyBorder="1" applyAlignment="1" applyProtection="1">
      <alignment vertical="top"/>
      <protection locked="0"/>
    </xf>
    <xf numFmtId="4" fontId="6" fillId="0" borderId="13" xfId="8" applyNumberFormat="1" applyFont="1" applyBorder="1" applyAlignment="1" applyProtection="1">
      <alignment vertical="top"/>
      <protection locked="0"/>
    </xf>
    <xf numFmtId="4" fontId="11" fillId="0" borderId="11" xfId="8" applyNumberFormat="1" applyFont="1" applyBorder="1" applyAlignment="1" applyProtection="1">
      <alignment vertical="top"/>
      <protection locked="0"/>
    </xf>
    <xf numFmtId="4" fontId="10" fillId="0" borderId="13" xfId="8" applyNumberFormat="1" applyFont="1" applyBorder="1" applyAlignment="1" applyProtection="1">
      <alignment vertical="top"/>
      <protection locked="0"/>
    </xf>
    <xf numFmtId="4" fontId="11" fillId="0" borderId="13" xfId="8" applyNumberFormat="1" applyFont="1" applyBorder="1" applyAlignment="1" applyProtection="1">
      <alignment vertical="top"/>
      <protection locked="0"/>
    </xf>
    <xf numFmtId="0" fontId="10" fillId="0" borderId="10" xfId="8" applyFont="1" applyBorder="1" applyAlignment="1" applyProtection="1">
      <alignment vertical="top"/>
      <protection locked="0"/>
    </xf>
    <xf numFmtId="4" fontId="10" fillId="0" borderId="10" xfId="8" applyNumberFormat="1" applyFont="1" applyBorder="1" applyAlignment="1" applyProtection="1">
      <alignment vertical="top"/>
      <protection locked="0"/>
    </xf>
    <xf numFmtId="4" fontId="11" fillId="0" borderId="7" xfId="8" applyNumberFormat="1" applyFont="1" applyBorder="1" applyAlignment="1" applyProtection="1">
      <alignment vertical="top"/>
      <protection locked="0"/>
    </xf>
    <xf numFmtId="4" fontId="11" fillId="0" borderId="9" xfId="8" applyNumberFormat="1" applyFont="1" applyBorder="1" applyAlignment="1" applyProtection="1">
      <alignment vertical="top"/>
      <protection locked="0"/>
    </xf>
    <xf numFmtId="0" fontId="6" fillId="0" borderId="4" xfId="8" applyFont="1" applyBorder="1" applyAlignment="1" applyProtection="1">
      <alignment vertical="top"/>
      <protection locked="0"/>
    </xf>
    <xf numFmtId="0" fontId="11" fillId="0" borderId="4" xfId="8" applyFont="1" applyBorder="1" applyAlignment="1">
      <alignment horizontal="left" vertical="top"/>
    </xf>
    <xf numFmtId="0" fontId="11" fillId="0" borderId="4" xfId="8" applyFont="1" applyBorder="1" applyAlignment="1">
      <alignment vertical="top"/>
    </xf>
    <xf numFmtId="4" fontId="6" fillId="0" borderId="5" xfId="8" applyNumberFormat="1" applyFont="1" applyBorder="1" applyAlignment="1" applyProtection="1">
      <alignment vertical="top"/>
      <protection locked="0"/>
    </xf>
    <xf numFmtId="4" fontId="6" fillId="0" borderId="2" xfId="8" applyNumberFormat="1" applyFont="1" applyBorder="1" applyAlignment="1" applyProtection="1">
      <alignment vertical="top"/>
      <protection locked="0"/>
    </xf>
    <xf numFmtId="4" fontId="11" fillId="0" borderId="6" xfId="8" applyNumberFormat="1" applyFont="1" applyBorder="1" applyAlignment="1" applyProtection="1">
      <alignment vertical="top"/>
      <protection locked="0"/>
    </xf>
    <xf numFmtId="0" fontId="17" fillId="0" borderId="0" xfId="18" applyFont="1" applyAlignment="1">
      <alignment horizontal="left" vertical="top" wrapText="1"/>
    </xf>
    <xf numFmtId="4" fontId="17" fillId="0" borderId="0" xfId="0" applyNumberFormat="1" applyFont="1" applyAlignment="1">
      <alignment wrapText="1"/>
    </xf>
    <xf numFmtId="0" fontId="0" fillId="0" borderId="0" xfId="8" applyFont="1" applyAlignment="1" applyProtection="1">
      <alignment vertical="top"/>
      <protection locked="0"/>
    </xf>
    <xf numFmtId="4" fontId="10" fillId="0" borderId="1" xfId="8" applyNumberFormat="1" applyFont="1" applyBorder="1" applyAlignment="1" applyProtection="1">
      <alignment vertical="top"/>
      <protection locked="0"/>
    </xf>
    <xf numFmtId="4" fontId="11" fillId="0" borderId="8" xfId="8" applyNumberFormat="1" applyFont="1" applyBorder="1" applyAlignment="1" applyProtection="1">
      <alignment vertical="top"/>
      <protection locked="0"/>
    </xf>
    <xf numFmtId="0" fontId="11" fillId="2" borderId="11" xfId="8" applyFont="1" applyFill="1" applyBorder="1" applyAlignment="1">
      <alignment horizontal="center" vertical="center" wrapText="1"/>
    </xf>
    <xf numFmtId="0" fontId="11" fillId="2" borderId="12" xfId="8" applyFont="1" applyFill="1" applyBorder="1" applyAlignment="1">
      <alignment horizontal="center" vertical="center" wrapText="1"/>
    </xf>
    <xf numFmtId="0" fontId="11" fillId="2" borderId="13" xfId="8" applyFont="1" applyFill="1" applyBorder="1" applyAlignment="1">
      <alignment horizontal="center" vertical="center" wrapText="1"/>
    </xf>
    <xf numFmtId="0" fontId="11" fillId="2" borderId="11" xfId="8" applyFont="1" applyFill="1" applyBorder="1" applyAlignment="1">
      <alignment horizontal="center" vertical="center"/>
    </xf>
    <xf numFmtId="0" fontId="11" fillId="2" borderId="13" xfId="8" applyFont="1" applyFill="1" applyBorder="1" applyAlignment="1">
      <alignment horizontal="center" vertical="center"/>
    </xf>
    <xf numFmtId="0" fontId="11" fillId="2" borderId="12" xfId="8" applyFont="1" applyFill="1" applyBorder="1" applyAlignment="1">
      <alignment horizontal="center" vertical="center"/>
    </xf>
    <xf numFmtId="0" fontId="11" fillId="0" borderId="4" xfId="8" applyFont="1" applyBorder="1" applyAlignment="1">
      <alignment horizontal="left" vertical="top" wrapText="1"/>
    </xf>
    <xf numFmtId="4" fontId="10" fillId="0" borderId="12" xfId="8" applyNumberFormat="1" applyFont="1" applyBorder="1" applyAlignment="1" applyProtection="1">
      <alignment vertical="center"/>
      <protection locked="0"/>
    </xf>
    <xf numFmtId="0" fontId="6" fillId="0" borderId="4" xfId="8" applyFont="1" applyBorder="1" applyAlignment="1" applyProtection="1">
      <alignment horizontal="left" vertical="top" wrapText="1" indent="1"/>
      <protection locked="0"/>
    </xf>
    <xf numFmtId="0" fontId="10" fillId="0" borderId="4" xfId="8" applyFont="1" applyBorder="1" applyAlignment="1" applyProtection="1">
      <alignment horizontal="left" vertical="top" wrapText="1" indent="1"/>
      <protection locked="0"/>
    </xf>
    <xf numFmtId="0" fontId="11" fillId="0" borderId="7" xfId="8" applyFont="1" applyBorder="1" applyAlignment="1" applyProtection="1">
      <alignment horizontal="left" vertical="top" indent="3"/>
      <protection locked="0"/>
    </xf>
    <xf numFmtId="0" fontId="10" fillId="0" borderId="3" xfId="8" applyFont="1" applyBorder="1" applyAlignment="1" applyProtection="1">
      <alignment vertical="top"/>
      <protection locked="0"/>
    </xf>
    <xf numFmtId="0" fontId="10" fillId="0" borderId="4" xfId="8" applyFont="1" applyBorder="1" applyAlignment="1">
      <alignment horizontal="left" vertical="top" wrapText="1" indent="1"/>
    </xf>
    <xf numFmtId="0" fontId="10" fillId="0" borderId="4" xfId="8" applyFont="1" applyBorder="1" applyAlignment="1">
      <alignment horizontal="left" vertical="top" wrapText="1"/>
    </xf>
    <xf numFmtId="0" fontId="11" fillId="0" borderId="7" xfId="8" applyFont="1" applyBorder="1" applyAlignment="1">
      <alignment horizontal="center" vertical="top" wrapText="1"/>
    </xf>
    <xf numFmtId="0" fontId="10" fillId="0" borderId="0" xfId="8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top"/>
      <protection locked="0"/>
    </xf>
    <xf numFmtId="4" fontId="11" fillId="0" borderId="0" xfId="8" applyNumberFormat="1" applyFont="1" applyAlignment="1" applyProtection="1">
      <alignment vertical="top"/>
      <protection locked="0"/>
    </xf>
    <xf numFmtId="4" fontId="10" fillId="0" borderId="0" xfId="8" applyNumberFormat="1" applyFont="1" applyAlignment="1" applyProtection="1">
      <alignment vertical="center"/>
      <protection locked="0"/>
    </xf>
    <xf numFmtId="4" fontId="16" fillId="0" borderId="11" xfId="18" applyNumberFormat="1" applyFont="1" applyBorder="1" applyAlignment="1" applyProtection="1">
      <alignment vertical="center"/>
      <protection locked="0"/>
    </xf>
    <xf numFmtId="4" fontId="16" fillId="0" borderId="12" xfId="18" applyNumberFormat="1" applyFont="1" applyBorder="1" applyAlignment="1" applyProtection="1">
      <alignment vertical="center"/>
      <protection locked="0"/>
    </xf>
    <xf numFmtId="0" fontId="18" fillId="0" borderId="5" xfId="18" applyFont="1" applyBorder="1" applyAlignment="1" applyProtection="1">
      <alignment horizontal="left" vertical="top" wrapText="1"/>
      <protection locked="0"/>
    </xf>
    <xf numFmtId="4" fontId="6" fillId="0" borderId="11" xfId="37" applyNumberFormat="1" applyFont="1" applyBorder="1" applyAlignment="1" applyProtection="1">
      <alignment vertical="top"/>
      <protection locked="0"/>
    </xf>
    <xf numFmtId="4" fontId="6" fillId="0" borderId="13" xfId="37" applyNumberFormat="1" applyFont="1" applyBorder="1" applyAlignment="1" applyProtection="1">
      <alignment vertical="top"/>
      <protection locked="0"/>
    </xf>
    <xf numFmtId="43" fontId="18" fillId="0" borderId="12" xfId="19" applyFont="1" applyFill="1" applyBorder="1" applyAlignment="1" applyProtection="1">
      <alignment horizontal="right" vertical="top" wrapText="1"/>
      <protection locked="0"/>
    </xf>
    <xf numFmtId="0" fontId="16" fillId="0" borderId="6" xfId="18" applyFont="1" applyBorder="1" applyAlignment="1" applyProtection="1">
      <alignment horizontal="left" vertical="center"/>
      <protection locked="0"/>
    </xf>
    <xf numFmtId="43" fontId="17" fillId="0" borderId="12" xfId="19" applyFont="1" applyFill="1" applyBorder="1" applyAlignment="1" applyProtection="1">
      <alignment horizontal="right" vertical="top" wrapText="1"/>
      <protection locked="0"/>
    </xf>
    <xf numFmtId="4" fontId="10" fillId="0" borderId="13" xfId="50" applyNumberFormat="1" applyFont="1" applyBorder="1" applyAlignment="1" applyProtection="1">
      <alignment vertical="top"/>
      <protection locked="0"/>
    </xf>
    <xf numFmtId="4" fontId="11" fillId="0" borderId="11" xfId="8" applyNumberFormat="1" applyFont="1" applyBorder="1" applyAlignment="1" applyProtection="1">
      <alignment vertical="center"/>
      <protection locked="0"/>
    </xf>
    <xf numFmtId="4" fontId="6" fillId="0" borderId="0" xfId="8" applyNumberFormat="1" applyFont="1" applyAlignment="1" applyProtection="1">
      <alignment vertical="top"/>
      <protection locked="0"/>
    </xf>
    <xf numFmtId="0" fontId="0" fillId="0" borderId="0" xfId="27" applyFont="1" applyAlignment="1" applyProtection="1">
      <alignment horizontal="left" vertical="top" wrapText="1"/>
      <protection locked="0"/>
    </xf>
    <xf numFmtId="0" fontId="0" fillId="0" borderId="0" xfId="27" applyFont="1" applyAlignment="1" applyProtection="1">
      <alignment horizontal="left" vertical="top"/>
      <protection locked="0"/>
    </xf>
    <xf numFmtId="4" fontId="16" fillId="0" borderId="7" xfId="18" applyNumberFormat="1" applyFont="1" applyBorder="1" applyAlignment="1" applyProtection="1">
      <alignment horizontal="left" vertical="center"/>
      <protection locked="0"/>
    </xf>
    <xf numFmtId="4" fontId="16" fillId="0" borderId="9" xfId="18" applyNumberFormat="1" applyFont="1" applyBorder="1" applyAlignment="1" applyProtection="1">
      <alignment horizontal="left" vertical="center"/>
      <protection locked="0"/>
    </xf>
    <xf numFmtId="0" fontId="15" fillId="3" borderId="7" xfId="27" applyFont="1" applyFill="1" applyBorder="1" applyAlignment="1" applyProtection="1">
      <alignment horizontal="center" vertical="center" wrapText="1"/>
      <protection locked="0"/>
    </xf>
    <xf numFmtId="0" fontId="15" fillId="3" borderId="8" xfId="27" applyFont="1" applyFill="1" applyBorder="1" applyAlignment="1" applyProtection="1">
      <alignment horizontal="center" vertical="center" wrapText="1"/>
      <protection locked="0"/>
    </xf>
    <xf numFmtId="0" fontId="15" fillId="3" borderId="9" xfId="27" applyFont="1" applyFill="1" applyBorder="1" applyAlignment="1" applyProtection="1">
      <alignment horizontal="center" vertical="center" wrapText="1"/>
      <protection locked="0"/>
    </xf>
    <xf numFmtId="0" fontId="11" fillId="2" borderId="7" xfId="8" applyFont="1" applyFill="1" applyBorder="1" applyAlignment="1" applyProtection="1">
      <alignment horizontal="center" vertical="center"/>
      <protection locked="0"/>
    </xf>
    <xf numFmtId="0" fontId="11" fillId="2" borderId="8" xfId="8" applyFont="1" applyFill="1" applyBorder="1" applyAlignment="1" applyProtection="1">
      <alignment horizontal="center" vertical="center"/>
      <protection locked="0"/>
    </xf>
    <xf numFmtId="0" fontId="11" fillId="2" borderId="9" xfId="8" applyFont="1" applyFill="1" applyBorder="1" applyAlignment="1" applyProtection="1">
      <alignment horizontal="center" vertical="center"/>
      <protection locked="0"/>
    </xf>
    <xf numFmtId="0" fontId="11" fillId="2" borderId="11" xfId="8" applyFont="1" applyFill="1" applyBorder="1" applyAlignment="1">
      <alignment horizontal="center" vertical="center" wrapText="1"/>
    </xf>
    <xf numFmtId="0" fontId="11" fillId="2" borderId="12" xfId="8" applyFont="1" applyFill="1" applyBorder="1" applyAlignment="1">
      <alignment horizontal="center" vertical="center" wrapText="1"/>
    </xf>
    <xf numFmtId="0" fontId="6" fillId="0" borderId="0" xfId="8" applyFont="1" applyAlignment="1" applyProtection="1">
      <alignment horizontal="center" vertical="top"/>
      <protection locked="0"/>
    </xf>
    <xf numFmtId="4" fontId="11" fillId="0" borderId="6" xfId="18" applyNumberFormat="1" applyFont="1" applyBorder="1" applyAlignment="1" applyProtection="1">
      <alignment vertical="center"/>
      <protection locked="0"/>
    </xf>
  </cellXfs>
  <cellStyles count="51">
    <cellStyle name="=C:\WINNT\SYSTEM32\COMMAND.COM" xfId="1" xr:uid="{00000000-0005-0000-0000-000000000000}"/>
    <cellStyle name="Euro" xfId="2" xr:uid="{00000000-0005-0000-0000-000001000000}"/>
    <cellStyle name="Millares" xfId="19" builtinId="3"/>
    <cellStyle name="Millares 2" xfId="3" xr:uid="{00000000-0005-0000-0000-000003000000}"/>
    <cellStyle name="Millares 2 2" xfId="4" xr:uid="{00000000-0005-0000-0000-000004000000}"/>
    <cellStyle name="Millares 2 2 2" xfId="23" xr:uid="{00000000-0005-0000-0000-000005000000}"/>
    <cellStyle name="Millares 2 2 2 2" xfId="43" xr:uid="{793CABCB-7EAB-4F4E-9BB9-1481B1E58EA6}"/>
    <cellStyle name="Millares 2 2 3" xfId="33" xr:uid="{EB219D92-729D-485E-BEF7-12E34EF5E0F8}"/>
    <cellStyle name="Millares 2 3" xfId="5" xr:uid="{00000000-0005-0000-0000-000006000000}"/>
    <cellStyle name="Millares 2 3 2" xfId="24" xr:uid="{00000000-0005-0000-0000-000007000000}"/>
    <cellStyle name="Millares 2 3 2 2" xfId="44" xr:uid="{2360EED8-11F7-4F0D-98D3-ACC846B0F546}"/>
    <cellStyle name="Millares 2 3 3" xfId="34" xr:uid="{EA907600-E851-474A-80F0-57BEF2B9FF69}"/>
    <cellStyle name="Millares 2 4" xfId="22" xr:uid="{00000000-0005-0000-0000-000008000000}"/>
    <cellStyle name="Millares 2 4 2" xfId="42" xr:uid="{50AB9B6B-B051-411F-BB58-2632E64379A7}"/>
    <cellStyle name="Millares 2 5" xfId="32" xr:uid="{B9C32E41-065A-40E1-B065-C4008E804473}"/>
    <cellStyle name="Millares 3" xfId="6" xr:uid="{00000000-0005-0000-0000-000009000000}"/>
    <cellStyle name="Millares 3 2" xfId="25" xr:uid="{00000000-0005-0000-0000-00000A000000}"/>
    <cellStyle name="Millares 3 2 2" xfId="45" xr:uid="{BA255C2D-8619-41A4-AD8A-C8C2F44689A1}"/>
    <cellStyle name="Millares 3 3" xfId="35" xr:uid="{A560AA1C-27EB-4E27-9E47-5EFDF1F2E334}"/>
    <cellStyle name="Millares 4" xfId="41" xr:uid="{BDDF4D59-C823-440D-BD74-6CFB1A386C3C}"/>
    <cellStyle name="Moneda 2" xfId="7" xr:uid="{00000000-0005-0000-0000-00000B000000}"/>
    <cellStyle name="Moneda 2 2" xfId="26" xr:uid="{00000000-0005-0000-0000-00000C000000}"/>
    <cellStyle name="Moneda 2 2 2" xfId="46" xr:uid="{C7BD3609-E84D-4D60-BC21-8EF538C8BD9D}"/>
    <cellStyle name="Moneda 2 3" xfId="36" xr:uid="{631E7BC4-1AAE-472B-B2F3-720F1ACEA8B5}"/>
    <cellStyle name="Normal" xfId="0" builtinId="0"/>
    <cellStyle name="Normal 2" xfId="8" xr:uid="{00000000-0005-0000-0000-00000E000000}"/>
    <cellStyle name="Normal 2 2" xfId="9" xr:uid="{00000000-0005-0000-0000-00000F000000}"/>
    <cellStyle name="Normal 2 3" xfId="18" xr:uid="{00000000-0005-0000-0000-000010000000}"/>
    <cellStyle name="Normal 2 3 2" xfId="30" xr:uid="{00000000-0005-0000-0000-000011000000}"/>
    <cellStyle name="Normal 2 3 2 2" xfId="50" xr:uid="{F37E7B61-89DA-474E-836A-0E74DF9612CA}"/>
    <cellStyle name="Normal 2 3 3" xfId="40" xr:uid="{D09AC131-3E54-4153-99D1-B261F42BFDA8}"/>
    <cellStyle name="Normal 2 4" xfId="27" xr:uid="{00000000-0005-0000-0000-000012000000}"/>
    <cellStyle name="Normal 2 4 2" xfId="47" xr:uid="{E655CD76-A1B7-443D-AD53-5B1EE7CC7F72}"/>
    <cellStyle name="Normal 2 5" xfId="37" xr:uid="{97BF93BC-0E7F-43E2-B64F-84B4DBE3869F}"/>
    <cellStyle name="Normal 3" xfId="10" xr:uid="{00000000-0005-0000-0000-000013000000}"/>
    <cellStyle name="Normal 4" xfId="11" xr:uid="{00000000-0005-0000-0000-000014000000}"/>
    <cellStyle name="Normal 4 2" xfId="12" xr:uid="{00000000-0005-0000-0000-000015000000}"/>
    <cellStyle name="Normal 5" xfId="13" xr:uid="{00000000-0005-0000-0000-000016000000}"/>
    <cellStyle name="Normal 5 2" xfId="14" xr:uid="{00000000-0005-0000-0000-000017000000}"/>
    <cellStyle name="Normal 6" xfId="15" xr:uid="{00000000-0005-0000-0000-000018000000}"/>
    <cellStyle name="Normal 6 2" xfId="16" xr:uid="{00000000-0005-0000-0000-000019000000}"/>
    <cellStyle name="Normal 6 2 2" xfId="29" xr:uid="{00000000-0005-0000-0000-00001A000000}"/>
    <cellStyle name="Normal 6 2 2 2" xfId="49" xr:uid="{59DCBB82-F6B9-4DCC-9F16-D4A4E130D535}"/>
    <cellStyle name="Normal 6 2 3" xfId="39" xr:uid="{13863245-EEF5-49A6-BA4F-1C43E7A5E50A}"/>
    <cellStyle name="Normal 6 3" xfId="28" xr:uid="{00000000-0005-0000-0000-00001B000000}"/>
    <cellStyle name="Normal 6 3 2" xfId="48" xr:uid="{1B4370AE-6832-4D81-A5FC-01B9F1013C37}"/>
    <cellStyle name="Normal 6 4" xfId="38" xr:uid="{DBE8D3F4-16C8-4C9E-ABF1-FFED0F3DB3FC}"/>
    <cellStyle name="Normal 7" xfId="31" xr:uid="{FB96E1DA-9096-45FA-A254-1FA8614DD36A}"/>
    <cellStyle name="Normal 8" xfId="21" xr:uid="{00000000-0005-0000-0000-00001C000000}"/>
    <cellStyle name="Normal 9" xfId="20" xr:uid="{00000000-0005-0000-0000-00001D000000}"/>
    <cellStyle name="Porcentual 2" xfId="17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66705</xdr:rowOff>
    </xdr:from>
    <xdr:to>
      <xdr:col>0</xdr:col>
      <xdr:colOff>1598340</xdr:colOff>
      <xdr:row>0</xdr:row>
      <xdr:rowOff>626715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348F1B-DF4B-481C-B365-14222E072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5" y="66705"/>
          <a:ext cx="1322115" cy="552390"/>
        </a:xfrm>
        <a:prstGeom prst="rect">
          <a:avLst/>
        </a:prstGeom>
      </xdr:spPr>
    </xdr:pic>
    <xdr:clientData/>
  </xdr:twoCellAnchor>
  <xdr:twoCellAnchor editAs="oneCell">
    <xdr:from>
      <xdr:col>5</xdr:col>
      <xdr:colOff>266700</xdr:colOff>
      <xdr:row>0</xdr:row>
      <xdr:rowOff>85725</xdr:rowOff>
    </xdr:from>
    <xdr:to>
      <xdr:col>6</xdr:col>
      <xdr:colOff>530224</xdr:colOff>
      <xdr:row>0</xdr:row>
      <xdr:rowOff>781049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615BC1-4824-485F-A924-10037A0FB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85725"/>
          <a:ext cx="1339849" cy="704849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0</xdr:row>
      <xdr:rowOff>447675</xdr:rowOff>
    </xdr:from>
    <xdr:to>
      <xdr:col>0</xdr:col>
      <xdr:colOff>1685925</xdr:colOff>
      <xdr:row>1</xdr:row>
      <xdr:rowOff>87836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B6FB03-F9B8-49F0-B6CA-9A7AA641D8CC}"/>
            </a:ext>
          </a:extLst>
        </xdr:cNvPr>
        <xdr:cNvSpPr txBox="1"/>
      </xdr:nvSpPr>
      <xdr:spPr>
        <a:xfrm>
          <a:off x="200025" y="447675"/>
          <a:ext cx="148590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B3241-32B5-43A5-933B-9DAC6ED82067}">
  <dimension ref="A1:I67"/>
  <sheetViews>
    <sheetView showGridLines="0" tabSelected="1" zoomScaleNormal="100" workbookViewId="0">
      <selection activeCell="B11" sqref="B11"/>
    </sheetView>
  </sheetViews>
  <sheetFormatPr baseColWidth="10" defaultColWidth="0" defaultRowHeight="11.25" zeroHeight="1" x14ac:dyDescent="0.2"/>
  <cols>
    <col min="1" max="1" width="62.5" style="2" customWidth="1"/>
    <col min="2" max="2" width="17.6640625" style="2" customWidth="1"/>
    <col min="3" max="3" width="19.6640625" style="2" customWidth="1"/>
    <col min="4" max="5" width="17.6640625" style="2" customWidth="1"/>
    <col min="6" max="6" width="18.6640625" style="2" customWidth="1"/>
    <col min="7" max="7" width="17.6640625" style="2" customWidth="1"/>
    <col min="8" max="8" width="1" style="2" customWidth="1"/>
    <col min="9" max="9" width="0" style="2" hidden="1" customWidth="1"/>
    <col min="10" max="16384" width="12" style="2" hidden="1"/>
  </cols>
  <sheetData>
    <row r="1" spans="1:8" s="3" customFormat="1" ht="75" customHeight="1" x14ac:dyDescent="0.2">
      <c r="A1" s="64" t="s">
        <v>51</v>
      </c>
      <c r="B1" s="65"/>
      <c r="C1" s="65"/>
      <c r="D1" s="65"/>
      <c r="E1" s="65"/>
      <c r="F1" s="65"/>
      <c r="G1" s="66"/>
    </row>
    <row r="2" spans="1:8" s="3" customFormat="1" x14ac:dyDescent="0.2">
      <c r="A2" s="33"/>
      <c r="B2" s="67" t="s">
        <v>22</v>
      </c>
      <c r="C2" s="68"/>
      <c r="D2" s="68"/>
      <c r="E2" s="68"/>
      <c r="F2" s="69"/>
      <c r="G2" s="70" t="s">
        <v>19</v>
      </c>
    </row>
    <row r="3" spans="1:8" s="1" customFormat="1" ht="25.15" customHeight="1" x14ac:dyDescent="0.2">
      <c r="A3" s="34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71"/>
    </row>
    <row r="4" spans="1:8" s="1" customFormat="1" x14ac:dyDescent="0.2">
      <c r="A4" s="35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8" t="s">
        <v>0</v>
      </c>
      <c r="B5" s="52">
        <v>0</v>
      </c>
      <c r="C5" s="52">
        <v>0</v>
      </c>
      <c r="D5" s="52">
        <f>+B5+C5</f>
        <v>0</v>
      </c>
      <c r="E5" s="52">
        <v>0</v>
      </c>
      <c r="F5" s="52">
        <v>0</v>
      </c>
      <c r="G5" s="10">
        <f>F5-B5</f>
        <v>0</v>
      </c>
      <c r="H5" s="59"/>
    </row>
    <row r="6" spans="1:8" x14ac:dyDescent="0.2">
      <c r="A6" s="39" t="s">
        <v>1</v>
      </c>
      <c r="B6" s="53">
        <v>0</v>
      </c>
      <c r="C6" s="53">
        <v>0</v>
      </c>
      <c r="D6" s="53">
        <f>+B6+C6</f>
        <v>0</v>
      </c>
      <c r="E6" s="53">
        <v>0</v>
      </c>
      <c r="F6" s="53">
        <v>0</v>
      </c>
      <c r="G6" s="11">
        <f t="shared" ref="G6:G14" si="0">F6-B6</f>
        <v>0</v>
      </c>
      <c r="H6" s="59"/>
    </row>
    <row r="7" spans="1:8" x14ac:dyDescent="0.2">
      <c r="A7" s="38" t="s">
        <v>2</v>
      </c>
      <c r="B7" s="53">
        <v>0</v>
      </c>
      <c r="C7" s="53">
        <v>0</v>
      </c>
      <c r="D7" s="53">
        <f t="shared" ref="D7:D14" si="1">+B7+C7</f>
        <v>0</v>
      </c>
      <c r="E7" s="53">
        <v>0</v>
      </c>
      <c r="F7" s="53">
        <v>0</v>
      </c>
      <c r="G7" s="11">
        <f t="shared" si="0"/>
        <v>0</v>
      </c>
      <c r="H7" s="59"/>
    </row>
    <row r="8" spans="1:8" x14ac:dyDescent="0.2">
      <c r="A8" s="38" t="s">
        <v>3</v>
      </c>
      <c r="B8" s="53">
        <v>0</v>
      </c>
      <c r="C8" s="53">
        <v>0</v>
      </c>
      <c r="D8" s="53">
        <f t="shared" si="1"/>
        <v>0</v>
      </c>
      <c r="E8" s="53">
        <v>0</v>
      </c>
      <c r="F8" s="53">
        <v>0</v>
      </c>
      <c r="G8" s="11">
        <f t="shared" si="0"/>
        <v>0</v>
      </c>
      <c r="H8" s="59"/>
    </row>
    <row r="9" spans="1:8" x14ac:dyDescent="0.2">
      <c r="A9" s="38" t="s">
        <v>4</v>
      </c>
      <c r="B9" s="53">
        <v>8075904</v>
      </c>
      <c r="C9" s="53">
        <v>422707.91</v>
      </c>
      <c r="D9" s="53">
        <f t="shared" si="1"/>
        <v>8498611.9100000001</v>
      </c>
      <c r="E9" s="53">
        <v>7207142.8700000001</v>
      </c>
      <c r="F9" s="53">
        <v>7207142.8700000001</v>
      </c>
      <c r="G9" s="11">
        <f t="shared" si="0"/>
        <v>-868761.12999999989</v>
      </c>
      <c r="H9" s="59"/>
    </row>
    <row r="10" spans="1:8" x14ac:dyDescent="0.2">
      <c r="A10" s="39" t="s">
        <v>5</v>
      </c>
      <c r="B10" s="53">
        <v>0</v>
      </c>
      <c r="C10" s="53">
        <v>0</v>
      </c>
      <c r="D10" s="53">
        <f t="shared" si="1"/>
        <v>0</v>
      </c>
      <c r="E10" s="53">
        <v>0</v>
      </c>
      <c r="F10" s="53">
        <v>0</v>
      </c>
      <c r="G10" s="11">
        <f t="shared" si="0"/>
        <v>0</v>
      </c>
      <c r="H10" s="59"/>
    </row>
    <row r="11" spans="1:8" x14ac:dyDescent="0.2">
      <c r="A11" s="38" t="s">
        <v>24</v>
      </c>
      <c r="B11" s="53">
        <v>1560000</v>
      </c>
      <c r="C11" s="53">
        <v>3183.37</v>
      </c>
      <c r="D11" s="53">
        <f t="shared" si="1"/>
        <v>1563183.37</v>
      </c>
      <c r="E11" s="53">
        <v>1986555.42</v>
      </c>
      <c r="F11" s="53">
        <v>1985064.35</v>
      </c>
      <c r="G11" s="11">
        <f t="shared" si="0"/>
        <v>425064.35000000009</v>
      </c>
      <c r="H11" s="59"/>
    </row>
    <row r="12" spans="1:8" ht="22.5" x14ac:dyDescent="0.2">
      <c r="A12" s="38" t="s">
        <v>25</v>
      </c>
      <c r="B12" s="53">
        <v>0</v>
      </c>
      <c r="C12" s="53">
        <v>0</v>
      </c>
      <c r="D12" s="53">
        <f t="shared" si="1"/>
        <v>0</v>
      </c>
      <c r="E12" s="53">
        <v>0</v>
      </c>
      <c r="F12" s="53">
        <v>0</v>
      </c>
      <c r="G12" s="11">
        <f t="shared" si="0"/>
        <v>0</v>
      </c>
      <c r="H12" s="59"/>
    </row>
    <row r="13" spans="1:8" ht="22.5" x14ac:dyDescent="0.2">
      <c r="A13" s="38" t="s">
        <v>26</v>
      </c>
      <c r="B13" s="53">
        <v>698775076</v>
      </c>
      <c r="C13" s="53">
        <v>586500</v>
      </c>
      <c r="D13" s="53">
        <f t="shared" si="1"/>
        <v>699361576</v>
      </c>
      <c r="E13" s="53">
        <v>505185491.92000002</v>
      </c>
      <c r="F13" s="53">
        <v>505185491.92000002</v>
      </c>
      <c r="G13" s="11">
        <f t="shared" si="0"/>
        <v>-193589584.07999998</v>
      </c>
      <c r="H13" s="59"/>
    </row>
    <row r="14" spans="1:8" x14ac:dyDescent="0.2">
      <c r="A14" s="38" t="s">
        <v>6</v>
      </c>
      <c r="B14" s="53">
        <v>0</v>
      </c>
      <c r="C14" s="53">
        <v>20493334.309999999</v>
      </c>
      <c r="D14" s="53">
        <f t="shared" si="1"/>
        <v>20493334.309999999</v>
      </c>
      <c r="E14" s="53">
        <v>0</v>
      </c>
      <c r="F14" s="53">
        <v>0</v>
      </c>
      <c r="G14" s="11">
        <f t="shared" si="0"/>
        <v>0</v>
      </c>
      <c r="H14" s="59"/>
    </row>
    <row r="15" spans="1:8" x14ac:dyDescent="0.2">
      <c r="A15" s="19"/>
      <c r="B15" s="9"/>
      <c r="C15" s="22"/>
      <c r="D15" s="9"/>
      <c r="E15" s="23"/>
      <c r="F15" s="9"/>
      <c r="G15" s="9"/>
    </row>
    <row r="16" spans="1:8" x14ac:dyDescent="0.2">
      <c r="A16" s="40" t="s">
        <v>13</v>
      </c>
      <c r="B16" s="24">
        <f t="shared" ref="B16:F16" si="2">SUM(B5:B15)</f>
        <v>708410980</v>
      </c>
      <c r="C16" s="24">
        <f t="shared" si="2"/>
        <v>21505725.59</v>
      </c>
      <c r="D16" s="24">
        <f t="shared" si="2"/>
        <v>729916705.58999991</v>
      </c>
      <c r="E16" s="24">
        <f t="shared" si="2"/>
        <v>514379190.21000004</v>
      </c>
      <c r="F16" s="24">
        <f t="shared" si="2"/>
        <v>514377699.14000005</v>
      </c>
      <c r="G16" s="58">
        <v>0</v>
      </c>
    </row>
    <row r="17" spans="1:8" x14ac:dyDescent="0.2">
      <c r="A17" s="41"/>
      <c r="B17" s="16"/>
      <c r="C17" s="16"/>
      <c r="D17" s="28"/>
      <c r="E17" s="17" t="s">
        <v>21</v>
      </c>
      <c r="F17" s="29"/>
      <c r="G17" s="37"/>
    </row>
    <row r="18" spans="1:8" ht="11.25" customHeight="1" x14ac:dyDescent="0.2">
      <c r="A18" s="30"/>
      <c r="B18" s="67" t="s">
        <v>22</v>
      </c>
      <c r="C18" s="68"/>
      <c r="D18" s="68"/>
      <c r="E18" s="68"/>
      <c r="F18" s="69"/>
      <c r="G18" s="70" t="s">
        <v>19</v>
      </c>
      <c r="H18" s="27"/>
    </row>
    <row r="19" spans="1:8" ht="22.5" x14ac:dyDescent="0.2">
      <c r="A19" s="3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71"/>
    </row>
    <row r="20" spans="1:8" x14ac:dyDescent="0.2">
      <c r="A20" s="3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</row>
    <row r="21" spans="1:8" ht="13.5" customHeight="1" x14ac:dyDescent="0.2">
      <c r="A21" s="20" t="s">
        <v>27</v>
      </c>
      <c r="B21" s="12">
        <f>SUM(B22:B29)</f>
        <v>0</v>
      </c>
      <c r="C21" s="12">
        <f>SUM(C22:C29)</f>
        <v>0</v>
      </c>
      <c r="D21" s="12">
        <f>B21+C21</f>
        <v>0</v>
      </c>
      <c r="E21" s="12">
        <f>SUM(E22:E29)</f>
        <v>0</v>
      </c>
      <c r="F21" s="12">
        <f>SUM(F22:F29)</f>
        <v>0</v>
      </c>
      <c r="G21" s="12">
        <f>F21-B21</f>
        <v>0</v>
      </c>
      <c r="H21" s="59"/>
    </row>
    <row r="22" spans="1:8" ht="13.5" customHeight="1" x14ac:dyDescent="0.2">
      <c r="A22" s="42" t="s">
        <v>0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13">
        <f>F22-B22</f>
        <v>0</v>
      </c>
      <c r="H22" s="59"/>
    </row>
    <row r="23" spans="1:8" ht="13.5" customHeight="1" x14ac:dyDescent="0.2">
      <c r="A23" s="42" t="s">
        <v>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13">
        <f t="shared" ref="G23:G29" si="3">F23-B23</f>
        <v>0</v>
      </c>
      <c r="H23" s="59"/>
    </row>
    <row r="24" spans="1:8" ht="13.5" customHeight="1" x14ac:dyDescent="0.2">
      <c r="A24" s="42" t="s">
        <v>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13">
        <f t="shared" si="3"/>
        <v>0</v>
      </c>
      <c r="H24" s="59"/>
    </row>
    <row r="25" spans="1:8" ht="13.5" customHeight="1" x14ac:dyDescent="0.2">
      <c r="A25" s="42" t="s">
        <v>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13">
        <f t="shared" si="3"/>
        <v>0</v>
      </c>
      <c r="H25" s="59"/>
    </row>
    <row r="26" spans="1:8" ht="13.5" customHeight="1" x14ac:dyDescent="0.2">
      <c r="A26" s="42" t="s">
        <v>28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13">
        <f t="shared" si="3"/>
        <v>0</v>
      </c>
      <c r="H26" s="59"/>
    </row>
    <row r="27" spans="1:8" ht="13.5" customHeight="1" x14ac:dyDescent="0.2">
      <c r="A27" s="42" t="s">
        <v>29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13">
        <f t="shared" si="3"/>
        <v>0</v>
      </c>
      <c r="H27" s="59"/>
    </row>
    <row r="28" spans="1:8" ht="22.5" x14ac:dyDescent="0.2">
      <c r="A28" s="42" t="s">
        <v>30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13">
        <f t="shared" si="3"/>
        <v>0</v>
      </c>
      <c r="H28" s="59"/>
    </row>
    <row r="29" spans="1:8" ht="11.25" customHeight="1" x14ac:dyDescent="0.2">
      <c r="A29" s="42" t="s">
        <v>26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13">
        <f t="shared" si="3"/>
        <v>0</v>
      </c>
      <c r="H29" s="59"/>
    </row>
    <row r="30" spans="1:8" x14ac:dyDescent="0.2">
      <c r="A30" s="42"/>
      <c r="B30" s="13"/>
      <c r="C30" s="13"/>
      <c r="D30" s="13"/>
      <c r="E30" s="13"/>
      <c r="F30" s="13"/>
      <c r="G30" s="13"/>
      <c r="H30" s="59"/>
    </row>
    <row r="31" spans="1:8" ht="34.5" customHeight="1" x14ac:dyDescent="0.2">
      <c r="A31" s="36" t="s">
        <v>36</v>
      </c>
      <c r="B31" s="14">
        <f>SUM(B32:B35)</f>
        <v>708410980</v>
      </c>
      <c r="C31" s="14">
        <f>SUM(C32:C35)</f>
        <v>1012391.28</v>
      </c>
      <c r="D31" s="14">
        <f>B31+C31</f>
        <v>709423371.27999997</v>
      </c>
      <c r="E31" s="14">
        <f>SUM(E32:E35)</f>
        <v>514379190.21000004</v>
      </c>
      <c r="F31" s="14">
        <f>SUM(F32:F35)</f>
        <v>514377699.14000005</v>
      </c>
      <c r="G31" s="14">
        <f>F31-B31</f>
        <v>-194033280.85999995</v>
      </c>
      <c r="H31" s="59"/>
    </row>
    <row r="32" spans="1:8" x14ac:dyDescent="0.2">
      <c r="A32" s="42" t="s">
        <v>1</v>
      </c>
      <c r="B32" s="57">
        <v>0</v>
      </c>
      <c r="C32" s="57">
        <v>0</v>
      </c>
      <c r="D32" s="57">
        <f>+B32+C32</f>
        <v>0</v>
      </c>
      <c r="E32" s="57">
        <v>0</v>
      </c>
      <c r="F32" s="57">
        <v>0</v>
      </c>
      <c r="G32" s="13">
        <f t="shared" ref="G32:G35" si="4">F32-B32</f>
        <v>0</v>
      </c>
      <c r="H32" s="59"/>
    </row>
    <row r="33" spans="1:8" x14ac:dyDescent="0.2">
      <c r="A33" s="42" t="s">
        <v>31</v>
      </c>
      <c r="B33" s="57">
        <v>8075904</v>
      </c>
      <c r="C33" s="57">
        <v>422707.91</v>
      </c>
      <c r="D33" s="57">
        <f t="shared" ref="D33:D35" si="5">+B33+C33</f>
        <v>8498611.9100000001</v>
      </c>
      <c r="E33" s="57">
        <v>7207142.8700000001</v>
      </c>
      <c r="F33" s="57">
        <v>7207142.8700000001</v>
      </c>
      <c r="G33" s="13">
        <f t="shared" si="4"/>
        <v>-868761.12999999989</v>
      </c>
      <c r="H33" s="59"/>
    </row>
    <row r="34" spans="1:8" ht="22.5" x14ac:dyDescent="0.2">
      <c r="A34" s="42" t="s">
        <v>32</v>
      </c>
      <c r="B34" s="57">
        <v>1560000</v>
      </c>
      <c r="C34" s="57">
        <v>3183.37</v>
      </c>
      <c r="D34" s="57">
        <f t="shared" si="5"/>
        <v>1563183.37</v>
      </c>
      <c r="E34" s="57">
        <v>1986555.42</v>
      </c>
      <c r="F34" s="57">
        <v>1985064.35</v>
      </c>
      <c r="G34" s="13">
        <f t="shared" si="4"/>
        <v>425064.35000000009</v>
      </c>
      <c r="H34" s="59"/>
    </row>
    <row r="35" spans="1:8" ht="22.5" x14ac:dyDescent="0.2">
      <c r="A35" s="42" t="s">
        <v>26</v>
      </c>
      <c r="B35" s="57">
        <v>698775076</v>
      </c>
      <c r="C35" s="57">
        <v>586500</v>
      </c>
      <c r="D35" s="57">
        <f t="shared" si="5"/>
        <v>699361576</v>
      </c>
      <c r="E35" s="57">
        <v>505185491.92000002</v>
      </c>
      <c r="F35" s="57">
        <v>505185491.92000002</v>
      </c>
      <c r="G35" s="13">
        <f t="shared" si="4"/>
        <v>-193589584.07999998</v>
      </c>
      <c r="H35" s="59"/>
    </row>
    <row r="36" spans="1:8" x14ac:dyDescent="0.2">
      <c r="A36" s="43"/>
      <c r="B36" s="13"/>
      <c r="C36" s="13"/>
      <c r="D36" s="13"/>
      <c r="E36" s="13"/>
      <c r="F36" s="13"/>
      <c r="G36" s="13"/>
      <c r="H36" s="59"/>
    </row>
    <row r="37" spans="1:8" x14ac:dyDescent="0.2">
      <c r="A37" s="21" t="s">
        <v>33</v>
      </c>
      <c r="B37" s="14">
        <f>B38</f>
        <v>0</v>
      </c>
      <c r="C37" s="14">
        <f>C38</f>
        <v>20493334.309999999</v>
      </c>
      <c r="D37" s="14">
        <f>B37+C37</f>
        <v>20493334.309999999</v>
      </c>
      <c r="E37" s="14">
        <f>E38</f>
        <v>0</v>
      </c>
      <c r="F37" s="14">
        <f>F38</f>
        <v>0</v>
      </c>
      <c r="G37" s="14">
        <f>F37-B37</f>
        <v>0</v>
      </c>
      <c r="H37" s="59"/>
    </row>
    <row r="38" spans="1:8" x14ac:dyDescent="0.2">
      <c r="A38" s="42" t="s">
        <v>6</v>
      </c>
      <c r="B38" s="57">
        <v>0</v>
      </c>
      <c r="C38" s="57">
        <v>20493334.309999999</v>
      </c>
      <c r="D38" s="57">
        <f>+B38+C38</f>
        <v>20493334.309999999</v>
      </c>
      <c r="E38" s="57">
        <v>0</v>
      </c>
      <c r="F38" s="57">
        <v>0</v>
      </c>
      <c r="G38" s="13">
        <f t="shared" ref="G38" si="6">F38-B38</f>
        <v>0</v>
      </c>
      <c r="H38" s="59"/>
    </row>
    <row r="39" spans="1:8" x14ac:dyDescent="0.2">
      <c r="A39" s="42"/>
      <c r="B39" s="13"/>
      <c r="C39" s="13"/>
      <c r="D39" s="13"/>
      <c r="E39" s="13"/>
      <c r="F39" s="13"/>
      <c r="G39" s="13"/>
    </row>
    <row r="40" spans="1:8" x14ac:dyDescent="0.2">
      <c r="A40" s="44" t="s">
        <v>13</v>
      </c>
      <c r="B40" s="24">
        <f t="shared" ref="B40:F40" si="7">B21+B31+B37</f>
        <v>708410980</v>
      </c>
      <c r="C40" s="24">
        <f t="shared" si="7"/>
        <v>21505725.59</v>
      </c>
      <c r="D40" s="24">
        <f t="shared" si="7"/>
        <v>729916705.58999991</v>
      </c>
      <c r="E40" s="24">
        <f t="shared" si="7"/>
        <v>514379190.21000004</v>
      </c>
      <c r="F40" s="24">
        <f t="shared" si="7"/>
        <v>514377699.14000005</v>
      </c>
      <c r="G40" s="58">
        <v>0</v>
      </c>
    </row>
    <row r="41" spans="1:8" x14ac:dyDescent="0.2">
      <c r="A41" s="15"/>
      <c r="B41" s="16"/>
      <c r="C41" s="16"/>
      <c r="D41" s="16"/>
      <c r="E41" s="17" t="s">
        <v>21</v>
      </c>
      <c r="F41" s="18"/>
      <c r="G41" s="37"/>
    </row>
    <row r="42" spans="1:8" x14ac:dyDescent="0.2">
      <c r="A42" s="45"/>
      <c r="B42" s="46"/>
      <c r="C42" s="46"/>
      <c r="D42" s="46"/>
      <c r="E42" s="47"/>
      <c r="F42" s="47"/>
      <c r="G42" s="48"/>
    </row>
    <row r="43" spans="1:8" x14ac:dyDescent="0.2">
      <c r="A43" s="33"/>
      <c r="B43" s="67" t="s">
        <v>22</v>
      </c>
      <c r="C43" s="68"/>
      <c r="D43" s="68"/>
      <c r="E43" s="68"/>
      <c r="F43" s="69"/>
      <c r="G43" s="70" t="s">
        <v>19</v>
      </c>
    </row>
    <row r="44" spans="1:8" ht="22.5" x14ac:dyDescent="0.2">
      <c r="A44" s="34" t="s">
        <v>48</v>
      </c>
      <c r="B44" s="4" t="s">
        <v>15</v>
      </c>
      <c r="C44" s="5" t="s">
        <v>20</v>
      </c>
      <c r="D44" s="5" t="s">
        <v>16</v>
      </c>
      <c r="E44" s="5" t="s">
        <v>17</v>
      </c>
      <c r="F44" s="6" t="s">
        <v>18</v>
      </c>
      <c r="G44" s="71"/>
    </row>
    <row r="45" spans="1:8" x14ac:dyDescent="0.2">
      <c r="A45" s="35"/>
      <c r="B45" s="7" t="s">
        <v>7</v>
      </c>
      <c r="C45" s="8" t="s">
        <v>8</v>
      </c>
      <c r="D45" s="8" t="s">
        <v>9</v>
      </c>
      <c r="E45" s="8" t="s">
        <v>10</v>
      </c>
      <c r="F45" s="8" t="s">
        <v>11</v>
      </c>
      <c r="G45" s="8" t="s">
        <v>12</v>
      </c>
    </row>
    <row r="46" spans="1:8" x14ac:dyDescent="0.2">
      <c r="A46" s="43" t="s">
        <v>37</v>
      </c>
      <c r="B46" s="57">
        <v>6950004</v>
      </c>
      <c r="C46" s="57">
        <v>150444.29999999999</v>
      </c>
      <c r="D46" s="57">
        <f>+B46+C46</f>
        <v>7100448.2999999998</v>
      </c>
      <c r="E46" s="57">
        <v>5857180.2699999996</v>
      </c>
      <c r="F46" s="57">
        <v>5857180.2699999996</v>
      </c>
      <c r="G46" s="13">
        <f>+F46-B46</f>
        <v>-1092823.7300000004</v>
      </c>
      <c r="H46" s="59"/>
    </row>
    <row r="47" spans="1:8" x14ac:dyDescent="0.2">
      <c r="A47" s="43" t="s">
        <v>38</v>
      </c>
      <c r="B47" s="57">
        <v>12000</v>
      </c>
      <c r="C47" s="57">
        <v>-4002.49</v>
      </c>
      <c r="D47" s="57">
        <f>+B47+C47</f>
        <v>7997.51</v>
      </c>
      <c r="E47" s="57">
        <v>5173.2700000000004</v>
      </c>
      <c r="F47" s="57">
        <v>5173.2700000000004</v>
      </c>
      <c r="G47" s="13">
        <f t="shared" ref="G47:G55" si="8">+F47-B47</f>
        <v>-6826.73</v>
      </c>
      <c r="H47" s="59"/>
    </row>
    <row r="48" spans="1:8" x14ac:dyDescent="0.2">
      <c r="A48" s="43" t="s">
        <v>39</v>
      </c>
      <c r="B48" s="57">
        <v>1113900</v>
      </c>
      <c r="C48" s="57">
        <v>276266.09999999998</v>
      </c>
      <c r="D48" s="57">
        <f t="shared" ref="D48:D57" si="9">+B48+C48</f>
        <v>1390166.1</v>
      </c>
      <c r="E48" s="57">
        <v>1344789.33</v>
      </c>
      <c r="F48" s="57">
        <v>1344789.33</v>
      </c>
      <c r="G48" s="13">
        <f t="shared" si="8"/>
        <v>230889.33000000007</v>
      </c>
      <c r="H48" s="59"/>
    </row>
    <row r="49" spans="1:8" x14ac:dyDescent="0.2">
      <c r="A49" s="43" t="s">
        <v>40</v>
      </c>
      <c r="B49" s="57">
        <v>1560000</v>
      </c>
      <c r="C49" s="57">
        <v>3183.37</v>
      </c>
      <c r="D49" s="57">
        <f t="shared" si="9"/>
        <v>1563183.37</v>
      </c>
      <c r="E49" s="57">
        <v>1986555.42</v>
      </c>
      <c r="F49" s="57">
        <v>1985064.35</v>
      </c>
      <c r="G49" s="13">
        <f t="shared" si="8"/>
        <v>425064.35000000009</v>
      </c>
      <c r="H49" s="59"/>
    </row>
    <row r="50" spans="1:8" x14ac:dyDescent="0.2">
      <c r="A50" s="43" t="s">
        <v>41</v>
      </c>
      <c r="B50" s="57">
        <v>495934450</v>
      </c>
      <c r="C50" s="57">
        <v>0</v>
      </c>
      <c r="D50" s="57">
        <f t="shared" si="9"/>
        <v>495934450</v>
      </c>
      <c r="E50" s="57">
        <v>347683081.92000002</v>
      </c>
      <c r="F50" s="57">
        <v>347683081.92000002</v>
      </c>
      <c r="G50" s="13">
        <f>+F50-B50</f>
        <v>-148251368.07999998</v>
      </c>
      <c r="H50" s="59"/>
    </row>
    <row r="51" spans="1:8" x14ac:dyDescent="0.2">
      <c r="A51" s="43" t="s">
        <v>42</v>
      </c>
      <c r="B51" s="57">
        <v>20495221</v>
      </c>
      <c r="C51" s="57">
        <v>387765.76000000001</v>
      </c>
      <c r="D51" s="57">
        <f t="shared" si="9"/>
        <v>20882986.760000002</v>
      </c>
      <c r="E51" s="57">
        <v>16647959.26</v>
      </c>
      <c r="F51" s="57">
        <v>16647959.26</v>
      </c>
      <c r="G51" s="13">
        <f t="shared" si="8"/>
        <v>-3847261.74</v>
      </c>
      <c r="H51" s="59"/>
    </row>
    <row r="52" spans="1:8" x14ac:dyDescent="0.2">
      <c r="A52" s="43" t="s">
        <v>43</v>
      </c>
      <c r="B52" s="57">
        <v>143700373</v>
      </c>
      <c r="C52" s="57">
        <v>328196.74</v>
      </c>
      <c r="D52" s="57">
        <f t="shared" si="9"/>
        <v>144028569.74000001</v>
      </c>
      <c r="E52" s="57">
        <v>113703913.23999999</v>
      </c>
      <c r="F52" s="57">
        <v>113703913.23999999</v>
      </c>
      <c r="G52" s="13">
        <f t="shared" si="8"/>
        <v>-29996459.760000005</v>
      </c>
      <c r="H52" s="59"/>
    </row>
    <row r="53" spans="1:8" x14ac:dyDescent="0.2">
      <c r="A53" s="43" t="s">
        <v>44</v>
      </c>
      <c r="B53" s="57">
        <v>30362791</v>
      </c>
      <c r="C53" s="57">
        <v>0</v>
      </c>
      <c r="D53" s="57">
        <f t="shared" si="9"/>
        <v>30362791</v>
      </c>
      <c r="E53" s="57">
        <v>21207759</v>
      </c>
      <c r="F53" s="57">
        <v>21207759</v>
      </c>
      <c r="G53" s="13">
        <f t="shared" si="8"/>
        <v>-9155032</v>
      </c>
      <c r="H53" s="59"/>
    </row>
    <row r="54" spans="1:8" x14ac:dyDescent="0.2">
      <c r="A54" s="43" t="s">
        <v>45</v>
      </c>
      <c r="B54" s="57">
        <v>8282241</v>
      </c>
      <c r="C54" s="57">
        <v>-715962.5</v>
      </c>
      <c r="D54" s="57">
        <f t="shared" si="9"/>
        <v>7566278.5</v>
      </c>
      <c r="E54" s="57">
        <v>5356278.5</v>
      </c>
      <c r="F54" s="57">
        <v>5356278.5</v>
      </c>
      <c r="G54" s="13">
        <f t="shared" si="8"/>
        <v>-2925962.5</v>
      </c>
      <c r="H54" s="59"/>
    </row>
    <row r="55" spans="1:8" x14ac:dyDescent="0.2">
      <c r="A55" s="43" t="s">
        <v>50</v>
      </c>
      <c r="B55" s="57">
        <v>0</v>
      </c>
      <c r="C55" s="57">
        <v>586500</v>
      </c>
      <c r="D55" s="57">
        <f t="shared" si="9"/>
        <v>586500</v>
      </c>
      <c r="E55" s="57">
        <v>586500</v>
      </c>
      <c r="F55" s="57">
        <v>586500</v>
      </c>
      <c r="G55" s="13">
        <f t="shared" si="8"/>
        <v>586500</v>
      </c>
      <c r="H55" s="59"/>
    </row>
    <row r="56" spans="1:8" x14ac:dyDescent="0.2">
      <c r="A56" s="43" t="s">
        <v>46</v>
      </c>
      <c r="B56" s="57">
        <v>0</v>
      </c>
      <c r="C56" s="57">
        <v>16523030.25</v>
      </c>
      <c r="D56" s="57">
        <f t="shared" si="9"/>
        <v>16523030.25</v>
      </c>
      <c r="E56" s="57">
        <v>0</v>
      </c>
      <c r="F56" s="57">
        <v>0</v>
      </c>
      <c r="G56" s="13">
        <f>+F56-B56</f>
        <v>0</v>
      </c>
      <c r="H56" s="59"/>
    </row>
    <row r="57" spans="1:8" x14ac:dyDescent="0.2">
      <c r="A57" s="43" t="s">
        <v>47</v>
      </c>
      <c r="B57" s="57">
        <v>0</v>
      </c>
      <c r="C57" s="57">
        <v>3970304.06</v>
      </c>
      <c r="D57" s="57">
        <f t="shared" si="9"/>
        <v>3970304.06</v>
      </c>
      <c r="E57" s="57">
        <v>0</v>
      </c>
      <c r="F57" s="57">
        <v>0</v>
      </c>
      <c r="G57" s="13">
        <f>+F57-B57</f>
        <v>0</v>
      </c>
      <c r="H57" s="59"/>
    </row>
    <row r="58" spans="1:8" ht="12" x14ac:dyDescent="0.2">
      <c r="A58" s="51"/>
      <c r="B58" s="54"/>
      <c r="C58" s="54"/>
      <c r="D58" s="54"/>
      <c r="E58" s="56"/>
      <c r="F58" s="56"/>
      <c r="G58" s="56"/>
      <c r="H58" s="59"/>
    </row>
    <row r="59" spans="1:8" ht="12" x14ac:dyDescent="0.2">
      <c r="A59" s="55" t="s">
        <v>13</v>
      </c>
      <c r="B59" s="73">
        <f>SUM(B46:B58)</f>
        <v>708410980</v>
      </c>
      <c r="C59" s="73">
        <f>SUM(C46:C58)</f>
        <v>21505725.59</v>
      </c>
      <c r="D59" s="73">
        <f>+B59+C59</f>
        <v>729916705.59000003</v>
      </c>
      <c r="E59" s="73">
        <f>SUM(E46:E58)</f>
        <v>514379190.21000004</v>
      </c>
      <c r="F59" s="73">
        <f>SUM(F46:F58)</f>
        <v>514377699.13999999</v>
      </c>
      <c r="G59" s="49">
        <v>0</v>
      </c>
    </row>
    <row r="60" spans="1:8" ht="12" x14ac:dyDescent="0.2">
      <c r="A60" s="25"/>
      <c r="B60" s="26"/>
      <c r="C60" s="26"/>
      <c r="D60" s="26"/>
      <c r="E60" s="62" t="s">
        <v>21</v>
      </c>
      <c r="F60" s="63"/>
      <c r="G60" s="50"/>
    </row>
    <row r="61" spans="1:8" x14ac:dyDescent="0.2">
      <c r="A61"/>
      <c r="B61"/>
      <c r="C61"/>
      <c r="D61"/>
      <c r="E61"/>
      <c r="F61"/>
      <c r="G61"/>
    </row>
    <row r="62" spans="1:8" ht="11.25" customHeight="1" x14ac:dyDescent="0.2">
      <c r="A62" s="60" t="s">
        <v>34</v>
      </c>
      <c r="B62" s="60"/>
      <c r="C62" s="60"/>
      <c r="D62" s="60"/>
      <c r="E62" s="60"/>
      <c r="F62" s="60"/>
      <c r="G62" s="60"/>
    </row>
    <row r="63" spans="1:8" x14ac:dyDescent="0.2">
      <c r="A63" s="61" t="s">
        <v>35</v>
      </c>
      <c r="B63" s="61"/>
      <c r="C63" s="61"/>
      <c r="D63" s="61"/>
      <c r="E63" s="61"/>
      <c r="F63" s="61"/>
      <c r="G63" s="61"/>
    </row>
    <row r="64" spans="1:8" ht="24.75" customHeight="1" x14ac:dyDescent="0.2">
      <c r="A64" s="60" t="s">
        <v>49</v>
      </c>
      <c r="B64" s="60"/>
      <c r="C64" s="60"/>
      <c r="D64" s="60"/>
      <c r="E64" s="60"/>
      <c r="F64" s="60"/>
      <c r="G64" s="60"/>
    </row>
    <row r="65" spans="1:7" x14ac:dyDescent="0.2"/>
    <row r="66" spans="1:7" x14ac:dyDescent="0.2">
      <c r="A66" s="72" t="s">
        <v>52</v>
      </c>
      <c r="B66" s="72"/>
      <c r="C66" s="72"/>
      <c r="D66" s="72"/>
      <c r="E66" s="72"/>
      <c r="F66" s="72"/>
      <c r="G66" s="72"/>
    </row>
    <row r="67" spans="1:7" x14ac:dyDescent="0.2"/>
  </sheetData>
  <sheetProtection formatCells="0" formatColumns="0" formatRows="0" insertRows="0" autoFilter="0"/>
  <mergeCells count="12">
    <mergeCell ref="A66:G66"/>
    <mergeCell ref="A62:G62"/>
    <mergeCell ref="A63:G63"/>
    <mergeCell ref="A64:G64"/>
    <mergeCell ref="E60:F60"/>
    <mergeCell ref="A1:G1"/>
    <mergeCell ref="B2:F2"/>
    <mergeCell ref="G2:G3"/>
    <mergeCell ref="B18:F18"/>
    <mergeCell ref="G18:G19"/>
    <mergeCell ref="B43:F43"/>
    <mergeCell ref="G43:G44"/>
  </mergeCells>
  <printOptions horizontalCentered="1"/>
  <pageMargins left="0.31496062992125984" right="0.31496062992125984" top="0.35433070866141736" bottom="0.35433070866141736" header="0.31496062992125984" footer="0.31496062992125984"/>
  <pageSetup scale="73" orientation="portrait" r:id="rId1"/>
  <ignoredErrors>
    <ignoredError sqref="B4:G4 B15:F15" numberStoredAsText="1"/>
    <ignoredError sqref="G5:G15 B17:G30 B39:G39 B31:C31 E31:G31 B36:C37 E36:G37 G32:G35 B41:G45 B40:F40 B16:F16 B58:C58 G46:G54 B60:G60 B59:C59 B38:C38 E38:G38 E58:G58 F59 D58 G56:G57" numberStoredAsText="1" unlockedFormula="1"/>
    <ignoredError sqref="D31 D36:D37 D59" numberStoredAsText="1" formula="1" unlockedFormula="1"/>
    <ignoredError sqref="D5:D14 D32:D35 D38 D46:D5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0321_EAI_CRI_PLGT_000_2303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2023-07-13T01:04:31Z</cp:lastPrinted>
  <dcterms:created xsi:type="dcterms:W3CDTF">2012-12-11T20:48:19Z</dcterms:created>
  <dcterms:modified xsi:type="dcterms:W3CDTF">2023-10-20T23:54:05Z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