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2_Armonización Presupuestal\"/>
    </mc:Choice>
  </mc:AlternateContent>
  <xr:revisionPtr revIDLastSave="0" documentId="13_ncr:1_{0C92D01E-C242-4295-B006-C8A9419A28A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  <definedName name="_xlnm.Print_Area" localSheetId="0">COG!$A$1:$H$90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6" l="1"/>
  <c r="C69" i="6"/>
  <c r="G76" i="6"/>
  <c r="G75" i="6"/>
  <c r="G74" i="6"/>
  <c r="G73" i="6"/>
  <c r="G72" i="6"/>
  <c r="G71" i="6"/>
  <c r="G70" i="6"/>
  <c r="G66" i="6"/>
  <c r="G58" i="6"/>
  <c r="G52" i="6"/>
  <c r="G28" i="6"/>
  <c r="G26" i="6"/>
  <c r="D76" i="6"/>
  <c r="D75" i="6"/>
  <c r="D74" i="6"/>
  <c r="D73" i="6"/>
  <c r="D72" i="6"/>
  <c r="D71" i="6"/>
  <c r="D70" i="6"/>
  <c r="D69" i="6"/>
  <c r="G69" i="6" s="1"/>
  <c r="D68" i="6"/>
  <c r="G68" i="6" s="1"/>
  <c r="D67" i="6"/>
  <c r="G67" i="6" s="1"/>
  <c r="D66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D56" i="6"/>
  <c r="G56" i="6" s="1"/>
  <c r="D55" i="6"/>
  <c r="G55" i="6" s="1"/>
  <c r="D54" i="6"/>
  <c r="G54" i="6" s="1"/>
  <c r="D52" i="6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B53" i="6"/>
  <c r="D53" i="6" s="1"/>
  <c r="C53" i="6"/>
  <c r="E53" i="6"/>
  <c r="F53" i="6"/>
  <c r="F69" i="6"/>
  <c r="E69" i="6"/>
  <c r="F65" i="6"/>
  <c r="E65" i="6"/>
  <c r="C65" i="6"/>
  <c r="B65" i="6"/>
  <c r="D65" i="6" s="1"/>
  <c r="G65" i="6" s="1"/>
  <c r="F57" i="6"/>
  <c r="E57" i="6"/>
  <c r="C57" i="6"/>
  <c r="B57" i="6"/>
  <c r="F43" i="6"/>
  <c r="E43" i="6"/>
  <c r="C43" i="6"/>
  <c r="B43" i="6"/>
  <c r="D43" i="6" s="1"/>
  <c r="F33" i="6"/>
  <c r="E33" i="6"/>
  <c r="C33" i="6"/>
  <c r="B33" i="6"/>
  <c r="D33" i="6" s="1"/>
  <c r="F23" i="6"/>
  <c r="E23" i="6"/>
  <c r="C23" i="6"/>
  <c r="B23" i="6"/>
  <c r="D23" i="6" s="1"/>
  <c r="F13" i="6"/>
  <c r="E13" i="6"/>
  <c r="C13" i="6"/>
  <c r="D13" i="6" s="1"/>
  <c r="B13" i="6"/>
  <c r="F5" i="6"/>
  <c r="E5" i="6"/>
  <c r="C5" i="6"/>
  <c r="B5" i="6"/>
  <c r="D57" i="6" l="1"/>
  <c r="G57" i="6"/>
  <c r="G53" i="6"/>
  <c r="G43" i="6"/>
  <c r="G33" i="6"/>
  <c r="G23" i="6"/>
  <c r="G13" i="6"/>
  <c r="B77" i="6"/>
  <c r="C77" i="6"/>
  <c r="D5" i="6"/>
  <c r="E77" i="6"/>
  <c r="F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<sst xmlns="http://schemas.openxmlformats.org/spreadsheetml/2006/main" count="85" uniqueCount="85">
  <si>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</si>
  <si>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</si>
  <si>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</si>
  <si>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</si>
  <si>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</si>
  <si>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</si>
  <si>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</si>
  <si>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</si>
  <si>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</si>
  <si>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</si>
  <si>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</si>
  <si>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</si>
  <si>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</si>
  <si>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</si>
  <si>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</si>
  <si>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</si>
  <si>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</si>
  <si>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</si>
  <si>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</si>
  <si>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</si>
  <si>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</si>
  <si>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</si>
  <si>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</si>
  <si>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</si>
  <si>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</si>
  <si>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</si>
  <si>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</si>
  <si>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</si>
  <si>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</si>
  <si>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</si>
  <si>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</si>
  <si>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</si>
  <si>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</si>
  <si>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</si>
  <si>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</si>
  <si>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</si>
  <si>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</si>
  <si>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</si>
  <si>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</si>
  <si>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</si>
  <si>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</si>
  <si>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</si>
  <si>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</si>
  <si>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</si>
  <si>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</si>
  <si>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</si>
  <si>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</si>
  <si>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</si>
  <si>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</si>
  <si>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</si>
  <si>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</si>
  <si>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</si>
  <si>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</si>
  <si>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</si>
  <si>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</si>
  <si>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</si>
  <si>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</si>
  <si>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</si>
  <si>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</si>
  <si>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</si>
  <si>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</si>
  <si>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</si>
  <si>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</si>
  <si>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</si>
  <si>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</si>
  <si>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</si>
  <si>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</si>
  <si>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</si>
  <si>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</si>
  <si>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</si>
  <si>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</si>
  <si>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</si>
  <si>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</si>
  <si>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</si>
  <si>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</si>
  <si>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</si>
  <si>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</si>
  <si>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</si>
  <si>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</si>
  <si>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</si>
  <si>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</si>
  <si>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</si>
  <si>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</si>
  <si>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</si>
  <si>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Poder Legislativo del Estado de Guanajuato
Estado Analítico del Ejercicio del Presupuesto de Egresos
Clasificación por Objeto del Gasto (Capítulo y Concepto)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</si>
</sst>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2" borderId="3" xfId="9" applyFont="1" applyFill="1" applyBorder="1" applyAlignment="1" applyProtection="1">
      <alignment horizontal="centerContinuous" vertical="center" wrapText="1"/>
      <protection locked="0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0" fontId="7" fillId="0" borderId="1" xfId="0" applyFont="1" applyBorder="1" applyAlignment="1">
      <alignment horizontal="left"/>
    </xf>
    <xf numFmtId="4" fontId="7" fillId="0" borderId="7" xfId="0" applyNumberFormat="1" applyFont="1" applyBorder="1" applyProtection="1"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2"/>
    </xf>
    <xf numFmtId="0" fontId="3" fillId="0" borderId="9" xfId="0" applyFont="1" applyBorder="1" applyAlignment="1">
      <alignment horizontal="left" indent="2"/>
    </xf>
    <xf numFmtId="0" fontId="7" fillId="0" borderId="9" xfId="0" applyFont="1" applyBorder="1" applyAlignment="1" applyProtection="1">
      <alignment horizontal="left" indent="2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4" xfId="9" applyFont="1" applyBorder="1" applyAlignment="1" applyProtection="1">
      <alignment horizontal="center" vertical="center" wrapText="1"/>
      <protection locked="0"/>
    </xf>
    <xf numFmtId="0" fontId="9" fillId="0" borderId="5" xfId="9" applyFont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0</xdr:row>
      <xdr:rowOff>152400</xdr:rowOff>
    </xdr:from>
    <xdr:to>
      <xdr:col>6</xdr:col>
      <xdr:colOff>914400</xdr:colOff>
      <xdr:row>0</xdr:row>
      <xdr:rowOff>971550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837FE9-145C-4F34-9468-B8D70433D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152400"/>
          <a:ext cx="163830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142875</xdr:rowOff>
    </xdr:from>
    <xdr:to>
      <xdr:col>0</xdr:col>
      <xdr:colOff>1903140</xdr:colOff>
      <xdr:row>0</xdr:row>
      <xdr:rowOff>701615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63D6A5-C3BE-4255-B92C-95716EFC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0" y="142875"/>
          <a:ext cx="1322115" cy="552390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0</xdr:row>
      <xdr:rowOff>523845</xdr:rowOff>
    </xdr:from>
    <xdr:to>
      <xdr:col>0</xdr:col>
      <xdr:colOff>1981200</xdr:colOff>
      <xdr:row>1</xdr:row>
      <xdr:rowOff>2081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5C2CE7E-462D-4612-A754-80915B441A7F}"/>
            </a:ext>
          </a:extLst>
        </xdr:cNvPr>
        <xdr:cNvSpPr txBox="1"/>
      </xdr:nvSpPr>
      <xdr:spPr>
        <a:xfrm>
          <a:off x="495300" y="523845"/>
          <a:ext cx="148590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>
    <xdr:from>
      <xdr:col>0</xdr:col>
      <xdr:colOff>1598083</xdr:colOff>
      <xdr:row>85</xdr:row>
      <xdr:rowOff>10103</xdr:rowOff>
    </xdr:from>
    <xdr:to>
      <xdr:col>1</xdr:col>
      <xdr:colOff>627687</xdr:colOff>
      <xdr:row>85</xdr:row>
      <xdr:rowOff>10103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C530745F-032C-40B4-BE43-13EAC6B98F7A}"/>
            </a:ext>
          </a:extLst>
        </xdr:cNvPr>
        <xdr:cNvCxnSpPr/>
      </xdr:nvCxnSpPr>
      <xdr:spPr>
        <a:xfrm>
          <a:off x="1598083" y="12087803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2599251</xdr:colOff>
      <xdr:row>80</xdr:row>
      <xdr:rowOff>120651</xdr:rowOff>
    </xdr:from>
    <xdr:to>
      <xdr:col>0</xdr:col>
      <xdr:colOff>3145928</xdr:colOff>
      <xdr:row>82</xdr:row>
      <xdr:rowOff>99484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A220959-5E6E-46F7-8BB0-940E4626CAE7}"/>
            </a:ext>
          </a:extLst>
        </xdr:cNvPr>
        <xdr:cNvSpPr txBox="1"/>
      </xdr:nvSpPr>
      <xdr:spPr>
        <a:xfrm>
          <a:off x="2599251" y="1156335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211666</xdr:colOff>
      <xdr:row>85</xdr:row>
      <xdr:rowOff>22225</xdr:rowOff>
    </xdr:from>
    <xdr:to>
      <xdr:col>5</xdr:col>
      <xdr:colOff>644525</xdr:colOff>
      <xdr:row>85</xdr:row>
      <xdr:rowOff>22226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6DEA8A20-44B4-42FD-9926-18B55A5A6E37}"/>
            </a:ext>
          </a:extLst>
        </xdr:cNvPr>
        <xdr:cNvCxnSpPr/>
      </xdr:nvCxnSpPr>
      <xdr:spPr>
        <a:xfrm flipV="1">
          <a:off x="5977466" y="1209992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914387</xdr:colOff>
      <xdr:row>80</xdr:row>
      <xdr:rowOff>120650</xdr:rowOff>
    </xdr:from>
    <xdr:to>
      <xdr:col>4</xdr:col>
      <xdr:colOff>933450</xdr:colOff>
      <xdr:row>84</xdr:row>
      <xdr:rowOff>117475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9082D83F-0699-4950-BD4C-02A694041370}"/>
            </a:ext>
          </a:extLst>
        </xdr:cNvPr>
        <xdr:cNvSpPr txBox="1"/>
      </xdr:nvSpPr>
      <xdr:spPr>
        <a:xfrm>
          <a:off x="6680187" y="1156335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1377950</xdr:colOff>
      <xdr:row>85</xdr:row>
      <xdr:rowOff>50801</xdr:rowOff>
    </xdr:from>
    <xdr:to>
      <xdr:col>1</xdr:col>
      <xdr:colOff>738581</xdr:colOff>
      <xdr:row>90</xdr:row>
      <xdr:rowOff>12700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8ECA28C4-16B3-4376-B66D-4A1CB20FCE67}"/>
            </a:ext>
          </a:extLst>
        </xdr:cNvPr>
        <xdr:cNvSpPr txBox="1"/>
      </xdr:nvSpPr>
      <xdr:spPr>
        <a:xfrm>
          <a:off x="1377950" y="12128501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111125</xdr:colOff>
      <xdr:row>85</xdr:row>
      <xdr:rowOff>79376</xdr:rowOff>
    </xdr:from>
    <xdr:to>
      <xdr:col>5</xdr:col>
      <xdr:colOff>863600</xdr:colOff>
      <xdr:row>90</xdr:row>
      <xdr:rowOff>76200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B3F57FAB-170E-4EF6-8F89-7C82DE6ACE77}"/>
            </a:ext>
          </a:extLst>
        </xdr:cNvPr>
        <xdr:cNvSpPr txBox="1"/>
      </xdr:nvSpPr>
      <xdr:spPr>
        <a:xfrm>
          <a:off x="5876925" y="12157076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showGridLines="0" tabSelected="1" workbookViewId="0">
      <selection activeCell="A73" sqref="A73"/>
    </sheetView>
  </sheetViews>
  <sheetFormatPr baseColWidth="10" defaultColWidth="0" defaultRowHeight="11.25" zeroHeight="1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8" width="1.33203125" style="1" customWidth="1"/>
    <col min="9" max="9" width="0" style="1" hidden="1" customWidth="1"/>
    <col min="10" max="16384" width="12" style="1" hidden="1"/>
  </cols>
  <sheetData>
    <row r="1" spans="1:7" ht="87.75" customHeight="1" x14ac:dyDescent="0.2">
      <c r="A1" s="23" t="s">
        <v>84</v>
      </c>
      <c r="B1" s="24"/>
      <c r="C1" s="24"/>
      <c r="D1" s="24"/>
      <c r="E1" s="24"/>
      <c r="F1" s="24"/>
      <c r="G1" s="25"/>
    </row>
    <row r="2" spans="1:7" x14ac:dyDescent="0.2">
      <c r="A2" s="14"/>
      <c r="B2" s="9" t="s">
        <v>15</v>
      </c>
      <c r="C2" s="10"/>
      <c r="D2" s="10"/>
      <c r="E2" s="10"/>
      <c r="F2" s="11"/>
      <c r="G2" s="20" t="s">
        <v>14</v>
      </c>
    </row>
    <row r="3" spans="1:7" ht="24.95" customHeight="1" x14ac:dyDescent="0.2">
      <c r="A3" s="15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1"/>
    </row>
    <row r="4" spans="1:7" x14ac:dyDescent="0.2">
      <c r="A4" s="16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7" x14ac:dyDescent="0.2">
      <c r="A5" s="12" t="s">
        <v>16</v>
      </c>
      <c r="B5" s="7">
        <f>SUM(B6:B12)</f>
        <v>495934450</v>
      </c>
      <c r="C5" s="7">
        <f>SUM(C6:C12)</f>
        <v>565734.12999999523</v>
      </c>
      <c r="D5" s="7">
        <f>B5+C5</f>
        <v>496500184.13</v>
      </c>
      <c r="E5" s="7">
        <f>SUM(E6:E12)</f>
        <v>496500184.13</v>
      </c>
      <c r="F5" s="7">
        <f>SUM(F6:F12)</f>
        <v>488005850.88</v>
      </c>
      <c r="G5" s="7">
        <f>D5-E5</f>
        <v>0</v>
      </c>
    </row>
    <row r="6" spans="1:7" x14ac:dyDescent="0.2">
      <c r="A6" s="17" t="s">
        <v>20</v>
      </c>
      <c r="B6" s="4">
        <v>99872307</v>
      </c>
      <c r="C6" s="4">
        <v>-1121610.6499999999</v>
      </c>
      <c r="D6" s="4">
        <f t="shared" ref="D6:D69" si="0">B6+C6</f>
        <v>98750696.349999994</v>
      </c>
      <c r="E6" s="4">
        <v>98750696.349999994</v>
      </c>
      <c r="F6" s="4">
        <v>98750696.349999994</v>
      </c>
      <c r="G6" s="4">
        <f>D6-E6</f>
        <v>0</v>
      </c>
    </row>
    <row r="7" spans="1:7" x14ac:dyDescent="0.2">
      <c r="A7" s="17" t="s">
        <v>21</v>
      </c>
      <c r="B7" s="4">
        <v>25702282</v>
      </c>
      <c r="C7" s="4">
        <v>6967428.0899999999</v>
      </c>
      <c r="D7" s="4">
        <f t="shared" si="0"/>
        <v>32669710.09</v>
      </c>
      <c r="E7" s="4">
        <v>32669710.09</v>
      </c>
      <c r="F7" s="4">
        <v>32669710.09</v>
      </c>
      <c r="G7" s="4">
        <f t="shared" ref="G7:G70" si="1">D7-E7</f>
        <v>0</v>
      </c>
    </row>
    <row r="8" spans="1:7" x14ac:dyDescent="0.2">
      <c r="A8" s="17" t="s">
        <v>22</v>
      </c>
      <c r="B8" s="4">
        <v>165645978</v>
      </c>
      <c r="C8" s="4">
        <v>8367924.8700000001</v>
      </c>
      <c r="D8" s="4">
        <f t="shared" si="0"/>
        <v>174013902.87</v>
      </c>
      <c r="E8" s="4">
        <v>174013902.87</v>
      </c>
      <c r="F8" s="4">
        <v>170255269.91</v>
      </c>
      <c r="G8" s="4">
        <f t="shared" si="1"/>
        <v>0</v>
      </c>
    </row>
    <row r="9" spans="1:7" x14ac:dyDescent="0.2">
      <c r="A9" s="17" t="s">
        <v>1</v>
      </c>
      <c r="B9" s="4">
        <v>37580435</v>
      </c>
      <c r="C9" s="4">
        <v>-456385.8</v>
      </c>
      <c r="D9" s="4">
        <f t="shared" si="0"/>
        <v>37124049.200000003</v>
      </c>
      <c r="E9" s="4">
        <v>37124049.200000003</v>
      </c>
      <c r="F9" s="4">
        <v>37124049.200000003</v>
      </c>
      <c r="G9" s="4">
        <f t="shared" si="1"/>
        <v>0</v>
      </c>
    </row>
    <row r="10" spans="1:7" x14ac:dyDescent="0.2">
      <c r="A10" s="17" t="s">
        <v>23</v>
      </c>
      <c r="B10" s="4">
        <v>139427962</v>
      </c>
      <c r="C10" s="4">
        <v>14462464.869999999</v>
      </c>
      <c r="D10" s="4">
        <f t="shared" si="0"/>
        <v>153890426.87</v>
      </c>
      <c r="E10" s="4">
        <v>153890426.87</v>
      </c>
      <c r="F10" s="4">
        <v>149154726.58000001</v>
      </c>
      <c r="G10" s="4">
        <f t="shared" si="1"/>
        <v>0</v>
      </c>
    </row>
    <row r="11" spans="1:7" x14ac:dyDescent="0.2">
      <c r="A11" s="17" t="s">
        <v>2</v>
      </c>
      <c r="B11" s="4">
        <v>27622137</v>
      </c>
      <c r="C11" s="4">
        <v>-27622137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17" t="s">
        <v>24</v>
      </c>
      <c r="B12" s="4">
        <v>83349</v>
      </c>
      <c r="C12" s="4">
        <v>-31950.25</v>
      </c>
      <c r="D12" s="4">
        <f t="shared" si="0"/>
        <v>51398.75</v>
      </c>
      <c r="E12" s="4">
        <v>51398.75</v>
      </c>
      <c r="F12" s="4">
        <v>51398.75</v>
      </c>
      <c r="G12" s="4">
        <f t="shared" si="1"/>
        <v>0</v>
      </c>
    </row>
    <row r="13" spans="1:7" x14ac:dyDescent="0.2">
      <c r="A13" s="12" t="s">
        <v>79</v>
      </c>
      <c r="B13" s="8">
        <f>SUM(B14:B22)</f>
        <v>20495221</v>
      </c>
      <c r="C13" s="8">
        <f>SUM(C14:C22)</f>
        <v>2836488.71</v>
      </c>
      <c r="D13" s="8">
        <f t="shared" si="0"/>
        <v>23331709.710000001</v>
      </c>
      <c r="E13" s="8">
        <f>SUM(E14:E22)</f>
        <v>22534093.599999994</v>
      </c>
      <c r="F13" s="8">
        <f>SUM(F14:F22)</f>
        <v>22326124.5</v>
      </c>
      <c r="G13" s="8">
        <f t="shared" si="1"/>
        <v>797616.11000000685</v>
      </c>
    </row>
    <row r="14" spans="1:7" x14ac:dyDescent="0.2">
      <c r="A14" s="17" t="s">
        <v>25</v>
      </c>
      <c r="B14" s="4">
        <v>5361539</v>
      </c>
      <c r="C14" s="4">
        <v>-1363924.8</v>
      </c>
      <c r="D14" s="4">
        <f t="shared" si="0"/>
        <v>3997614.2</v>
      </c>
      <c r="E14" s="4">
        <v>3997614.2</v>
      </c>
      <c r="F14" s="4">
        <v>3955700.7</v>
      </c>
      <c r="G14" s="4">
        <f t="shared" si="1"/>
        <v>0</v>
      </c>
    </row>
    <row r="15" spans="1:7" x14ac:dyDescent="0.2">
      <c r="A15" s="17" t="s">
        <v>26</v>
      </c>
      <c r="B15" s="4">
        <v>6592049</v>
      </c>
      <c r="C15" s="4">
        <v>2519051.16</v>
      </c>
      <c r="D15" s="4">
        <f t="shared" si="0"/>
        <v>9111100.1600000001</v>
      </c>
      <c r="E15" s="4">
        <v>9111100.1600000001</v>
      </c>
      <c r="F15" s="4">
        <v>9039380.1600000001</v>
      </c>
      <c r="G15" s="4">
        <f t="shared" si="1"/>
        <v>0</v>
      </c>
    </row>
    <row r="16" spans="1:7" x14ac:dyDescent="0.2">
      <c r="A16" s="17" t="s">
        <v>27</v>
      </c>
      <c r="B16" s="4">
        <v>0</v>
      </c>
      <c r="C16" s="4">
        <v>0</v>
      </c>
      <c r="D16" s="4">
        <f t="shared" si="0"/>
        <v>0</v>
      </c>
      <c r="E16" s="4">
        <v>0</v>
      </c>
      <c r="F16" s="4">
        <v>0</v>
      </c>
      <c r="G16" s="4">
        <f t="shared" si="1"/>
        <v>0</v>
      </c>
    </row>
    <row r="17" spans="1:7" x14ac:dyDescent="0.2">
      <c r="A17" s="17" t="s">
        <v>28</v>
      </c>
      <c r="B17" s="4">
        <v>1078586</v>
      </c>
      <c r="C17" s="4">
        <v>210195.36</v>
      </c>
      <c r="D17" s="4">
        <f t="shared" si="0"/>
        <v>1288781.3599999999</v>
      </c>
      <c r="E17" s="4">
        <v>1288781.3600000001</v>
      </c>
      <c r="F17" s="4">
        <v>1280781.3600000001</v>
      </c>
      <c r="G17" s="4">
        <f t="shared" si="1"/>
        <v>0</v>
      </c>
    </row>
    <row r="18" spans="1:7" x14ac:dyDescent="0.2">
      <c r="A18" s="17" t="s">
        <v>29</v>
      </c>
      <c r="B18" s="4">
        <v>502040</v>
      </c>
      <c r="C18" s="4">
        <v>-268903.5</v>
      </c>
      <c r="D18" s="4">
        <f t="shared" si="0"/>
        <v>233136.5</v>
      </c>
      <c r="E18" s="4">
        <v>233136.5</v>
      </c>
      <c r="F18" s="4">
        <v>233136.5</v>
      </c>
      <c r="G18" s="4">
        <f t="shared" si="1"/>
        <v>0</v>
      </c>
    </row>
    <row r="19" spans="1:7" x14ac:dyDescent="0.2">
      <c r="A19" s="17" t="s">
        <v>30</v>
      </c>
      <c r="B19" s="4">
        <v>3998270</v>
      </c>
      <c r="C19" s="4">
        <v>-210644.49</v>
      </c>
      <c r="D19" s="4">
        <f t="shared" si="0"/>
        <v>3787625.51</v>
      </c>
      <c r="E19" s="4">
        <v>3787625.51</v>
      </c>
      <c r="F19" s="4">
        <v>3704614.92</v>
      </c>
      <c r="G19" s="4">
        <f t="shared" si="1"/>
        <v>0</v>
      </c>
    </row>
    <row r="20" spans="1:7" x14ac:dyDescent="0.2">
      <c r="A20" s="17" t="s">
        <v>31</v>
      </c>
      <c r="B20" s="4">
        <v>1073685</v>
      </c>
      <c r="C20" s="4">
        <v>658530.43999999994</v>
      </c>
      <c r="D20" s="4">
        <f t="shared" si="0"/>
        <v>1732215.44</v>
      </c>
      <c r="E20" s="4">
        <v>934599.33</v>
      </c>
      <c r="F20" s="4">
        <v>934599.33</v>
      </c>
      <c r="G20" s="4">
        <f t="shared" si="1"/>
        <v>797616.11</v>
      </c>
    </row>
    <row r="21" spans="1:7" x14ac:dyDescent="0.2">
      <c r="A21" s="17" t="s">
        <v>32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</row>
    <row r="22" spans="1:7" x14ac:dyDescent="0.2">
      <c r="A22" s="17" t="s">
        <v>33</v>
      </c>
      <c r="B22" s="4">
        <v>1889052</v>
      </c>
      <c r="C22" s="4">
        <v>1292184.54</v>
      </c>
      <c r="D22" s="4">
        <f t="shared" si="0"/>
        <v>3181236.54</v>
      </c>
      <c r="E22" s="4">
        <v>3181236.54</v>
      </c>
      <c r="F22" s="4">
        <v>3177911.53</v>
      </c>
      <c r="G22" s="4">
        <f t="shared" si="1"/>
        <v>0</v>
      </c>
    </row>
    <row r="23" spans="1:7" x14ac:dyDescent="0.2">
      <c r="A23" s="12" t="s">
        <v>17</v>
      </c>
      <c r="B23" s="8">
        <f>SUM(B24:B32)</f>
        <v>143700373</v>
      </c>
      <c r="C23" s="8">
        <f>SUM(C24:C32)</f>
        <v>9013083.0500000007</v>
      </c>
      <c r="D23" s="8">
        <f t="shared" si="0"/>
        <v>152713456.05000001</v>
      </c>
      <c r="E23" s="8">
        <f>SUM(E24:E32)</f>
        <v>147483975.63</v>
      </c>
      <c r="F23" s="8">
        <f>SUM(F24:F32)</f>
        <v>146294084.59999999</v>
      </c>
      <c r="G23" s="8">
        <f t="shared" si="1"/>
        <v>5229480.4200000167</v>
      </c>
    </row>
    <row r="24" spans="1:7" x14ac:dyDescent="0.2">
      <c r="A24" s="17" t="s">
        <v>34</v>
      </c>
      <c r="B24" s="4">
        <v>7791665</v>
      </c>
      <c r="C24" s="4">
        <v>-262186.81</v>
      </c>
      <c r="D24" s="4">
        <f t="shared" si="0"/>
        <v>7529478.1900000004</v>
      </c>
      <c r="E24" s="4">
        <v>7529478.1900000004</v>
      </c>
      <c r="F24" s="4">
        <v>7236684.1900000004</v>
      </c>
      <c r="G24" s="4">
        <f t="shared" si="1"/>
        <v>0</v>
      </c>
    </row>
    <row r="25" spans="1:7" x14ac:dyDescent="0.2">
      <c r="A25" s="17" t="s">
        <v>35</v>
      </c>
      <c r="B25" s="4">
        <v>6992020</v>
      </c>
      <c r="C25" s="4">
        <v>788045.02</v>
      </c>
      <c r="D25" s="4">
        <f t="shared" si="0"/>
        <v>7780065.0199999996</v>
      </c>
      <c r="E25" s="4">
        <v>7780065.0199999996</v>
      </c>
      <c r="F25" s="4">
        <v>7780065.0199999996</v>
      </c>
      <c r="G25" s="4">
        <f t="shared" si="1"/>
        <v>0</v>
      </c>
    </row>
    <row r="26" spans="1:7" x14ac:dyDescent="0.2">
      <c r="A26" s="17" t="s">
        <v>36</v>
      </c>
      <c r="B26" s="4">
        <v>21937795</v>
      </c>
      <c r="C26" s="4">
        <v>2541353.59</v>
      </c>
      <c r="D26" s="4">
        <f t="shared" si="0"/>
        <v>24479148.59</v>
      </c>
      <c r="E26" s="4">
        <v>23431600.93</v>
      </c>
      <c r="F26" s="4">
        <v>23074872.93</v>
      </c>
      <c r="G26" s="4">
        <f t="shared" si="1"/>
        <v>1047547.6600000001</v>
      </c>
    </row>
    <row r="27" spans="1:7" x14ac:dyDescent="0.2">
      <c r="A27" s="17" t="s">
        <v>37</v>
      </c>
      <c r="B27" s="4">
        <v>1138278</v>
      </c>
      <c r="C27" s="4">
        <v>-261394.22</v>
      </c>
      <c r="D27" s="4">
        <f t="shared" si="0"/>
        <v>876883.78</v>
      </c>
      <c r="E27" s="4">
        <v>876883.78</v>
      </c>
      <c r="F27" s="4">
        <v>873978.77</v>
      </c>
      <c r="G27" s="4">
        <f t="shared" si="1"/>
        <v>0</v>
      </c>
    </row>
    <row r="28" spans="1:7" x14ac:dyDescent="0.2">
      <c r="A28" s="17" t="s">
        <v>38</v>
      </c>
      <c r="B28" s="4">
        <v>14559153</v>
      </c>
      <c r="C28" s="4">
        <v>5561937.1600000001</v>
      </c>
      <c r="D28" s="4">
        <f t="shared" si="0"/>
        <v>20121090.16</v>
      </c>
      <c r="E28" s="4">
        <v>15955109.720000001</v>
      </c>
      <c r="F28" s="4">
        <v>15914238.35</v>
      </c>
      <c r="G28" s="4">
        <f t="shared" si="1"/>
        <v>4165980.4399999995</v>
      </c>
    </row>
    <row r="29" spans="1:7" x14ac:dyDescent="0.2">
      <c r="A29" s="17" t="s">
        <v>39</v>
      </c>
      <c r="B29" s="4">
        <v>16736248</v>
      </c>
      <c r="C29" s="4">
        <v>-775121.92000000004</v>
      </c>
      <c r="D29" s="4">
        <f t="shared" si="0"/>
        <v>15961126.08</v>
      </c>
      <c r="E29" s="4">
        <v>15961126.08</v>
      </c>
      <c r="F29" s="4">
        <v>15486338.74</v>
      </c>
      <c r="G29" s="4">
        <f t="shared" si="1"/>
        <v>0</v>
      </c>
    </row>
    <row r="30" spans="1:7" x14ac:dyDescent="0.2">
      <c r="A30" s="17" t="s">
        <v>40</v>
      </c>
      <c r="B30" s="4">
        <v>4602675</v>
      </c>
      <c r="C30" s="4">
        <v>-2288855.52</v>
      </c>
      <c r="D30" s="4">
        <f t="shared" si="0"/>
        <v>2313819.48</v>
      </c>
      <c r="E30" s="4">
        <v>2313819.48</v>
      </c>
      <c r="F30" s="4">
        <v>2312574.48</v>
      </c>
      <c r="G30" s="4">
        <f t="shared" si="1"/>
        <v>0</v>
      </c>
    </row>
    <row r="31" spans="1:7" x14ac:dyDescent="0.2">
      <c r="A31" s="17" t="s">
        <v>41</v>
      </c>
      <c r="B31" s="4">
        <v>54266636</v>
      </c>
      <c r="C31" s="4">
        <v>-123689.03</v>
      </c>
      <c r="D31" s="4">
        <f t="shared" si="0"/>
        <v>54142946.969999999</v>
      </c>
      <c r="E31" s="4">
        <v>54126994.649999999</v>
      </c>
      <c r="F31" s="4">
        <v>54113169.399999999</v>
      </c>
      <c r="G31" s="4">
        <f t="shared" si="1"/>
        <v>15952.320000000298</v>
      </c>
    </row>
    <row r="32" spans="1:7" x14ac:dyDescent="0.2">
      <c r="A32" s="17" t="s">
        <v>0</v>
      </c>
      <c r="B32" s="4">
        <v>15675903</v>
      </c>
      <c r="C32" s="4">
        <v>3832994.78</v>
      </c>
      <c r="D32" s="4">
        <f t="shared" si="0"/>
        <v>19508897.780000001</v>
      </c>
      <c r="E32" s="4">
        <v>19508897.780000001</v>
      </c>
      <c r="F32" s="4">
        <v>19502162.719999999</v>
      </c>
      <c r="G32" s="4">
        <f t="shared" si="1"/>
        <v>0</v>
      </c>
    </row>
    <row r="33" spans="1:7" x14ac:dyDescent="0.2">
      <c r="A33" s="12" t="s">
        <v>80</v>
      </c>
      <c r="B33" s="8">
        <f>SUM(B34:B42)</f>
        <v>30362791</v>
      </c>
      <c r="C33" s="8">
        <f>SUM(C34:C42)</f>
        <v>12627437.289999999</v>
      </c>
      <c r="D33" s="8">
        <f t="shared" si="0"/>
        <v>42990228.289999999</v>
      </c>
      <c r="E33" s="8">
        <f>SUM(E34:E42)</f>
        <v>42990228.289999999</v>
      </c>
      <c r="F33" s="8">
        <f>SUM(F34:F42)</f>
        <v>42980228.299999997</v>
      </c>
      <c r="G33" s="8">
        <f t="shared" si="1"/>
        <v>0</v>
      </c>
    </row>
    <row r="34" spans="1:7" x14ac:dyDescent="0.2">
      <c r="A34" s="17" t="s">
        <v>42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 x14ac:dyDescent="0.2">
      <c r="A35" s="17" t="s">
        <v>43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</row>
    <row r="36" spans="1:7" x14ac:dyDescent="0.2">
      <c r="A36" s="17" t="s">
        <v>44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</row>
    <row r="37" spans="1:7" x14ac:dyDescent="0.2">
      <c r="A37" s="17" t="s">
        <v>45</v>
      </c>
      <c r="B37" s="4">
        <v>30362791</v>
      </c>
      <c r="C37" s="4">
        <v>12419957.289999999</v>
      </c>
      <c r="D37" s="4">
        <f t="shared" si="0"/>
        <v>42782748.289999999</v>
      </c>
      <c r="E37" s="4">
        <v>42782748.289999999</v>
      </c>
      <c r="F37" s="4">
        <v>42772748.299999997</v>
      </c>
      <c r="G37" s="4">
        <f t="shared" si="1"/>
        <v>0</v>
      </c>
    </row>
    <row r="38" spans="1:7" x14ac:dyDescent="0.2">
      <c r="A38" s="17" t="s">
        <v>7</v>
      </c>
      <c r="B38" s="4">
        <v>0</v>
      </c>
      <c r="C38" s="4">
        <v>207480</v>
      </c>
      <c r="D38" s="4">
        <f t="shared" si="0"/>
        <v>207480</v>
      </c>
      <c r="E38" s="4">
        <v>207480</v>
      </c>
      <c r="F38" s="4">
        <v>207480</v>
      </c>
      <c r="G38" s="4">
        <f t="shared" si="1"/>
        <v>0</v>
      </c>
    </row>
    <row r="39" spans="1:7" x14ac:dyDescent="0.2">
      <c r="A39" s="17" t="s">
        <v>46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 x14ac:dyDescent="0.2">
      <c r="A40" s="17" t="s">
        <v>47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 x14ac:dyDescent="0.2">
      <c r="A41" s="17" t="s">
        <v>3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 x14ac:dyDescent="0.2">
      <c r="A42" s="17" t="s">
        <v>48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</row>
    <row r="43" spans="1:7" x14ac:dyDescent="0.2">
      <c r="A43" s="12" t="s">
        <v>81</v>
      </c>
      <c r="B43" s="8">
        <f>SUM(B44:B52)</f>
        <v>8282241</v>
      </c>
      <c r="C43" s="8">
        <f>SUM(C44:C52)</f>
        <v>6735609.0800000001</v>
      </c>
      <c r="D43" s="8">
        <f t="shared" si="0"/>
        <v>15017850.08</v>
      </c>
      <c r="E43" s="8">
        <f>SUM(E44:E52)</f>
        <v>11668280.58</v>
      </c>
      <c r="F43" s="8">
        <f>SUM(F44:F52)</f>
        <v>11668280.58</v>
      </c>
      <c r="G43" s="8">
        <f t="shared" si="1"/>
        <v>3349569.5</v>
      </c>
    </row>
    <row r="44" spans="1:7" x14ac:dyDescent="0.2">
      <c r="A44" s="17" t="s">
        <v>49</v>
      </c>
      <c r="B44" s="4">
        <v>3628890</v>
      </c>
      <c r="C44" s="4">
        <v>5582763.6699999999</v>
      </c>
      <c r="D44" s="4">
        <f t="shared" si="0"/>
        <v>9211653.6699999999</v>
      </c>
      <c r="E44" s="4">
        <v>5862084.1699999999</v>
      </c>
      <c r="F44" s="4">
        <v>5862084.1699999999</v>
      </c>
      <c r="G44" s="4">
        <f t="shared" si="1"/>
        <v>3349569.5</v>
      </c>
    </row>
    <row r="45" spans="1:7" x14ac:dyDescent="0.2">
      <c r="A45" s="17" t="s">
        <v>50</v>
      </c>
      <c r="B45" s="4">
        <v>573542</v>
      </c>
      <c r="C45" s="4">
        <v>1103584.3</v>
      </c>
      <c r="D45" s="4">
        <f t="shared" si="0"/>
        <v>1677126.3</v>
      </c>
      <c r="E45" s="4">
        <v>1677126.3</v>
      </c>
      <c r="F45" s="4">
        <v>1677126.3</v>
      </c>
      <c r="G45" s="4">
        <f t="shared" si="1"/>
        <v>0</v>
      </c>
    </row>
    <row r="46" spans="1:7" x14ac:dyDescent="0.2">
      <c r="A46" s="17" t="s">
        <v>51</v>
      </c>
      <c r="B46" s="4">
        <v>0</v>
      </c>
      <c r="C46" s="4">
        <v>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</row>
    <row r="47" spans="1:7" x14ac:dyDescent="0.2">
      <c r="A47" s="17" t="s">
        <v>52</v>
      </c>
      <c r="B47" s="4">
        <v>612816</v>
      </c>
      <c r="C47" s="4">
        <v>751084</v>
      </c>
      <c r="D47" s="4">
        <f t="shared" si="0"/>
        <v>1363900</v>
      </c>
      <c r="E47" s="4">
        <v>1363900</v>
      </c>
      <c r="F47" s="4">
        <v>1363900</v>
      </c>
      <c r="G47" s="4">
        <f t="shared" si="1"/>
        <v>0</v>
      </c>
    </row>
    <row r="48" spans="1:7" x14ac:dyDescent="0.2">
      <c r="A48" s="17" t="s">
        <v>53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</row>
    <row r="49" spans="1:7" x14ac:dyDescent="0.2">
      <c r="A49" s="17" t="s">
        <v>54</v>
      </c>
      <c r="B49" s="4">
        <v>780028</v>
      </c>
      <c r="C49" s="4">
        <v>-36716.79</v>
      </c>
      <c r="D49" s="4">
        <f t="shared" si="0"/>
        <v>743311.21</v>
      </c>
      <c r="E49" s="4">
        <v>743311.21</v>
      </c>
      <c r="F49" s="4">
        <v>743311.21</v>
      </c>
      <c r="G49" s="4">
        <f t="shared" si="1"/>
        <v>0</v>
      </c>
    </row>
    <row r="50" spans="1:7" x14ac:dyDescent="0.2">
      <c r="A50" s="17" t="s">
        <v>55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</row>
    <row r="51" spans="1:7" x14ac:dyDescent="0.2">
      <c r="A51" s="17" t="s">
        <v>56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</row>
    <row r="52" spans="1:7" x14ac:dyDescent="0.2">
      <c r="A52" s="17" t="s">
        <v>57</v>
      </c>
      <c r="B52" s="4">
        <v>2686965</v>
      </c>
      <c r="C52" s="4">
        <v>-665106.1</v>
      </c>
      <c r="D52" s="4">
        <f t="shared" si="0"/>
        <v>2021858.9</v>
      </c>
      <c r="E52" s="4">
        <v>2021858.9</v>
      </c>
      <c r="F52" s="4">
        <v>2021858.9</v>
      </c>
      <c r="G52" s="4">
        <f t="shared" si="1"/>
        <v>0</v>
      </c>
    </row>
    <row r="53" spans="1:7" x14ac:dyDescent="0.2">
      <c r="A53" s="12" t="s">
        <v>18</v>
      </c>
      <c r="B53" s="8">
        <f>SUM(B54:B56)</f>
        <v>0</v>
      </c>
      <c r="C53" s="8">
        <f>SUM(C54:C56)</f>
        <v>7464848.9699999997</v>
      </c>
      <c r="D53" s="8">
        <f t="shared" si="0"/>
        <v>7464848.9699999997</v>
      </c>
      <c r="E53" s="8">
        <f>SUM(E54:E56)</f>
        <v>0</v>
      </c>
      <c r="F53" s="8">
        <f>SUM(F54:F56)</f>
        <v>0</v>
      </c>
      <c r="G53" s="8">
        <f t="shared" si="1"/>
        <v>7464848.9699999997</v>
      </c>
    </row>
    <row r="54" spans="1:7" x14ac:dyDescent="0.2">
      <c r="A54" s="17" t="s">
        <v>58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 x14ac:dyDescent="0.2">
      <c r="A55" s="17" t="s">
        <v>59</v>
      </c>
      <c r="B55" s="4">
        <v>0</v>
      </c>
      <c r="C55" s="4">
        <v>7464848.9699999997</v>
      </c>
      <c r="D55" s="4">
        <f t="shared" si="0"/>
        <v>7464848.9699999997</v>
      </c>
      <c r="E55" s="4">
        <v>0</v>
      </c>
      <c r="F55" s="4">
        <v>0</v>
      </c>
      <c r="G55" s="4">
        <f t="shared" si="1"/>
        <v>7464848.9699999997</v>
      </c>
    </row>
    <row r="56" spans="1:7" x14ac:dyDescent="0.2">
      <c r="A56" s="17" t="s">
        <v>60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</row>
    <row r="57" spans="1:7" x14ac:dyDescent="0.2">
      <c r="A57" s="12" t="s">
        <v>82</v>
      </c>
      <c r="B57" s="8">
        <f>SUM(B58:B64)</f>
        <v>9635904</v>
      </c>
      <c r="C57" s="8">
        <f>SUM(C58:C64)</f>
        <v>-6648879.5800000001</v>
      </c>
      <c r="D57" s="8">
        <f t="shared" si="0"/>
        <v>2987024.42</v>
      </c>
      <c r="E57" s="8">
        <f>SUM(E58:E64)</f>
        <v>0</v>
      </c>
      <c r="F57" s="8">
        <f>SUM(F58:F64)</f>
        <v>0</v>
      </c>
      <c r="G57" s="8">
        <f t="shared" si="1"/>
        <v>2987024.42</v>
      </c>
    </row>
    <row r="58" spans="1:7" x14ac:dyDescent="0.2">
      <c r="A58" s="17" t="s">
        <v>61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 x14ac:dyDescent="0.2">
      <c r="A59" s="17" t="s">
        <v>62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 x14ac:dyDescent="0.2">
      <c r="A60" s="17" t="s">
        <v>63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 x14ac:dyDescent="0.2">
      <c r="A61" s="17" t="s">
        <v>64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 x14ac:dyDescent="0.2">
      <c r="A62" s="17" t="s">
        <v>65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 x14ac:dyDescent="0.2">
      <c r="A63" s="17" t="s">
        <v>66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 x14ac:dyDescent="0.2">
      <c r="A64" s="17" t="s">
        <v>67</v>
      </c>
      <c r="B64" s="4">
        <v>9635904</v>
      </c>
      <c r="C64" s="4">
        <v>-6648879.5800000001</v>
      </c>
      <c r="D64" s="4">
        <f t="shared" si="0"/>
        <v>2987024.42</v>
      </c>
      <c r="E64" s="4">
        <v>0</v>
      </c>
      <c r="F64" s="4">
        <v>0</v>
      </c>
      <c r="G64" s="4">
        <f>D64-E64</f>
        <v>2987024.42</v>
      </c>
    </row>
    <row r="65" spans="1:8" x14ac:dyDescent="0.2">
      <c r="A65" s="12" t="s">
        <v>83</v>
      </c>
      <c r="B65" s="8">
        <f>SUM(B66:B68)</f>
        <v>0</v>
      </c>
      <c r="C65" s="8">
        <f>SUM(C66:C68)</f>
        <v>0</v>
      </c>
      <c r="D65" s="8">
        <f t="shared" si="0"/>
        <v>0</v>
      </c>
      <c r="E65" s="8">
        <f>SUM(E66:E68)</f>
        <v>0</v>
      </c>
      <c r="F65" s="8">
        <f>SUM(F66:F68)</f>
        <v>0</v>
      </c>
      <c r="G65" s="8">
        <f t="shared" si="1"/>
        <v>0</v>
      </c>
    </row>
    <row r="66" spans="1:8" x14ac:dyDescent="0.2">
      <c r="A66" s="17" t="s">
        <v>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8" x14ac:dyDescent="0.2">
      <c r="A67" s="17" t="s">
        <v>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</row>
    <row r="68" spans="1:8" x14ac:dyDescent="0.2">
      <c r="A68" s="17" t="s">
        <v>6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</row>
    <row r="69" spans="1:8" x14ac:dyDescent="0.2">
      <c r="A69" s="12" t="s">
        <v>19</v>
      </c>
      <c r="B69" s="8">
        <f>SUM(B70:B76)</f>
        <v>0</v>
      </c>
      <c r="C69" s="8">
        <f>SUM(C70:C76)</f>
        <v>0</v>
      </c>
      <c r="D69" s="8">
        <f t="shared" si="0"/>
        <v>0</v>
      </c>
      <c r="E69" s="8">
        <f>SUM(E70:E76)</f>
        <v>0</v>
      </c>
      <c r="F69" s="8">
        <f>SUM(F70:F76)</f>
        <v>0</v>
      </c>
      <c r="G69" s="8">
        <f t="shared" si="1"/>
        <v>0</v>
      </c>
    </row>
    <row r="70" spans="1:8" x14ac:dyDescent="0.2">
      <c r="A70" s="17" t="s">
        <v>68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si="1"/>
        <v>0</v>
      </c>
    </row>
    <row r="71" spans="1:8" x14ac:dyDescent="0.2">
      <c r="A71" s="17" t="s">
        <v>69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ref="G71:G76" si="3">D71-E71</f>
        <v>0</v>
      </c>
    </row>
    <row r="72" spans="1:8" x14ac:dyDescent="0.2">
      <c r="A72" s="17" t="s">
        <v>70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8" x14ac:dyDescent="0.2">
      <c r="A73" s="17" t="s">
        <v>71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8" x14ac:dyDescent="0.2">
      <c r="A74" s="17" t="s">
        <v>72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8" x14ac:dyDescent="0.2">
      <c r="A75" s="17" t="s">
        <v>73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</row>
    <row r="76" spans="1:8" x14ac:dyDescent="0.2">
      <c r="A76" s="18" t="s">
        <v>74</v>
      </c>
      <c r="B76" s="5">
        <v>0</v>
      </c>
      <c r="C76" s="5">
        <v>0</v>
      </c>
      <c r="D76" s="5">
        <f t="shared" si="2"/>
        <v>0</v>
      </c>
      <c r="E76" s="5">
        <v>0</v>
      </c>
      <c r="F76" s="5">
        <v>0</v>
      </c>
      <c r="G76" s="4">
        <f t="shared" si="3"/>
        <v>0</v>
      </c>
    </row>
    <row r="77" spans="1:8" x14ac:dyDescent="0.2">
      <c r="A77" s="19" t="s">
        <v>8</v>
      </c>
      <c r="B77" s="13">
        <f>B5+B13+B23+B33+B43+B53+B57+B65+B69</f>
        <v>708410980</v>
      </c>
      <c r="C77" s="13">
        <f>C5+C13+C23+C33+C43+C53+C57+C65+C69</f>
        <v>32594321.649999999</v>
      </c>
      <c r="D77" s="13">
        <f t="shared" ref="D77:G77" si="4">D5+D13+D23+D33+D43+D53+D57+D65+D69</f>
        <v>741005301.64999998</v>
      </c>
      <c r="E77" s="13">
        <f t="shared" si="4"/>
        <v>721176762.23000002</v>
      </c>
      <c r="F77" s="13">
        <f t="shared" si="4"/>
        <v>711274568.86000001</v>
      </c>
      <c r="G77" s="6">
        <f t="shared" si="4"/>
        <v>19828539.420000024</v>
      </c>
    </row>
    <row r="78" spans="1:8" x14ac:dyDescent="0.2"/>
    <row r="79" spans="1:8" ht="12.75" customHeight="1" x14ac:dyDescent="0.2">
      <c r="A79" s="22" t="s">
        <v>78</v>
      </c>
      <c r="B79" s="22"/>
      <c r="C79" s="22"/>
      <c r="D79" s="22"/>
      <c r="E79" s="22"/>
      <c r="F79" s="22"/>
      <c r="G79" s="22"/>
      <c r="H79" s="22"/>
    </row>
    <row r="80" spans="1:8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</sheetData>
  <sheetProtection formatCells="0" formatColumns="0" formatRows="0" autoFilter="0"/>
  <mergeCells count="3">
    <mergeCell ref="G2:G3"/>
    <mergeCell ref="A79:H79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  <ignoredErrors>
    <ignoredError sqref="B77:G77 B5:C5 E5:G5 B13:C13 E13:G13 G6:G12 B23:C23 E23:G23 G14:G22 B33:C33 E33:G33 G24:G32 B43:C43 E43:G43 G34:G42 B53:C53 E53:G53 G44:G52 B57:C57 E57:G57 G54:G56 B65:C76 E65:G76 G58:G64" unlockedFormula="1"/>
    <ignoredError sqref="D5:D76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2023-07-13T19:51:21Z</cp:lastPrinted>
  <dcterms:created xsi:type="dcterms:W3CDTF">2014-02-10T03:37:14Z</dcterms:created>
  <dcterms:modified xsi:type="dcterms:W3CDTF">2024-01-26T02:06:48Z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