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2_Armonización Presupuestal\"/>
    </mc:Choice>
  </mc:AlternateContent>
  <xr:revisionPtr revIDLastSave="0" documentId="13_ncr:1_{2290C5E5-8621-4136-BD6C-8A28FEF614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BRO" sheetId="7" r:id="rId1"/>
  </sheets>
  <definedNames>
    <definedName name="_xlnm._FilterDatabase" localSheetId="0" hidden="1">RUBRO!#REF!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7" l="1"/>
  <c r="G40" i="7"/>
  <c r="G16" i="7"/>
  <c r="G58" i="7"/>
  <c r="D58" i="7"/>
  <c r="G55" i="7"/>
  <c r="D55" i="7"/>
  <c r="G38" i="7"/>
  <c r="D38" i="7"/>
  <c r="F37" i="7"/>
  <c r="E37" i="7"/>
  <c r="C37" i="7"/>
  <c r="B37" i="7"/>
  <c r="D37" i="7" s="1"/>
  <c r="G35" i="7"/>
  <c r="D35" i="7"/>
  <c r="G34" i="7"/>
  <c r="D34" i="7"/>
  <c r="G33" i="7"/>
  <c r="D33" i="7"/>
  <c r="G32" i="7"/>
  <c r="D32" i="7"/>
  <c r="F31" i="7"/>
  <c r="E31" i="7"/>
  <c r="C31" i="7"/>
  <c r="B31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F21" i="7"/>
  <c r="E21" i="7"/>
  <c r="C21" i="7"/>
  <c r="B21" i="7"/>
  <c r="F16" i="7"/>
  <c r="E16" i="7"/>
  <c r="C16" i="7"/>
  <c r="B16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21" i="7" l="1"/>
  <c r="G37" i="7"/>
  <c r="D16" i="7"/>
  <c r="D31" i="7"/>
  <c r="G31" i="7"/>
  <c r="B40" i="7"/>
  <c r="C40" i="7"/>
  <c r="E40" i="7"/>
  <c r="F40" i="7"/>
  <c r="D21" i="7"/>
  <c r="F59" i="7"/>
  <c r="E59" i="7"/>
  <c r="C59" i="7"/>
  <c r="B59" i="7"/>
  <c r="G57" i="7"/>
  <c r="D57" i="7"/>
  <c r="G56" i="7"/>
  <c r="D56" i="7"/>
  <c r="G54" i="7"/>
  <c r="D54" i="7"/>
  <c r="G53" i="7"/>
  <c r="D53" i="7"/>
  <c r="G52" i="7"/>
  <c r="D52" i="7"/>
  <c r="G51" i="7"/>
  <c r="D51" i="7"/>
  <c r="G50" i="7"/>
  <c r="D50" i="7"/>
  <c r="G49" i="7"/>
  <c r="D49" i="7"/>
  <c r="G48" i="7"/>
  <c r="D48" i="7"/>
  <c r="G47" i="7"/>
  <c r="D47" i="7"/>
  <c r="G46" i="7"/>
  <c r="D46" i="7"/>
  <c r="D40" i="7" l="1"/>
  <c r="D59" i="7"/>
</calcChain>
</file>

<file path=xl/sharedStrings.xml><?xml version="1.0" encoding="utf-8"?>
<sst xmlns="http://schemas.openxmlformats.org/spreadsheetml/2006/main" count="91" uniqueCount="53">
  <si>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</si>
  <si>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</si>
  <si>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</si>
  <si>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</si>
  <si>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</si>
  <si>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</si>
  <si>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</si>
  <si>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</si>
  <si>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</si>
  <si>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</si>
  <si>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</si>
  <si>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</si>
  <si>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</si>
  <si>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</si>
  <si>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</si>
  <si>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</si>
  <si>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</si>
  <si>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</si>
  <si>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</si>
  <si>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</si>
  <si>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</si>
  <si>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</si>
  <si>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</si>
  <si>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</si>
  <si>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</si>
  <si>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</si>
  <si>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</si>
  <si>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</si>
  <si>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</si>
  <si>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</si>
  <si>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</si>
  <si>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</si>
  <si>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</si>
  <si>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</si>
  <si>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</si>
  <si>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</si>
  <si>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Clasificadro por Rubro de Ingresos</t>
  </si>
  <si>
    <t>510101  INTERS./RENDIM. BANC</t>
  </si>
  <si>
    <t>510102  INTERES BBVA BMER PR</t>
  </si>
  <si>
    <t>510103  INT REND PASIV LABOR</t>
  </si>
  <si>
    <t>780101  OTROS INGRESOS</t>
  </si>
  <si>
    <t>914121  TRANSF. PARA SERVICIOS PERSONALES</t>
  </si>
  <si>
    <t>914122  TRANSF. PARA ADQ. MATERIALES Y SUMINISTROS</t>
  </si>
  <si>
    <t>914123  TRANSF. PARA SERVICIOS BASICOS</t>
  </si>
  <si>
    <t>914124  TRANSF. ASIGNACIONES, SUBSIDIOS Y OTRAS AYUDAS</t>
  </si>
  <si>
    <t>914125  TRANSF. PARA BIENES MUEBLES, INMUEBLES E INTANGIBLES</t>
  </si>
  <si>
    <t>030011  APLICACION DE RESERVAS COMPROMISOS</t>
  </si>
  <si>
    <t>030012  COMPROMISOS PARA BIENES MUEBLES</t>
  </si>
  <si>
    <t>Poder Legislativo del Estado de Guanajuato
Estado Analítico de Ingresos
del 01 de Enero al 31 de Marzo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</si>
  <si>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</si>
  <si>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 Derivados de la Colaboración Fiscal y Fondos Distintos de Aportaciones</t>
  </si>
  <si>
    <t xml:space="preserve">030010  APLICACION DE RESERVAS </t>
  </si>
  <si>
    <t>030013  COMPROMISOS PARA APOYOS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</si>
</sst>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0" fontId="15" fillId="0" borderId="9" xfId="18" applyFont="1" applyBorder="1" applyAlignment="1" applyProtection="1">
      <alignment horizontal="left" vertical="center"/>
      <protection locked="0"/>
    </xf>
    <xf numFmtId="0" fontId="16" fillId="0" borderId="0" xfId="18" applyFont="1" applyAlignment="1">
      <alignment horizontal="left" vertical="top" wrapText="1"/>
    </xf>
    <xf numFmtId="4" fontId="16" fillId="0" borderId="0" xfId="0" applyNumberFormat="1" applyFont="1" applyAlignment="1">
      <alignment wrapText="1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0" fontId="15" fillId="2" borderId="12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horizontal="center" vertical="center"/>
      <protection locked="0"/>
    </xf>
    <xf numFmtId="4" fontId="10" fillId="0" borderId="12" xfId="8" applyNumberFormat="1" applyFont="1" applyBorder="1" applyAlignment="1" applyProtection="1">
      <alignment horizontal="center" vertical="center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0" fillId="0" borderId="0" xfId="0" applyAlignment="1">
      <alignment horizontal="center"/>
    </xf>
    <xf numFmtId="0" fontId="14" fillId="3" borderId="4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4" fontId="10" fillId="0" borderId="13" xfId="8" applyNumberFormat="1" applyFont="1" applyBorder="1" applyAlignment="1" applyProtection="1">
      <alignment horizontal="center" vertical="center"/>
      <protection locked="0"/>
    </xf>
    <xf numFmtId="4" fontId="10" fillId="0" borderId="13" xfId="18" applyNumberFormat="1" applyFont="1" applyBorder="1" applyAlignment="1" applyProtection="1">
      <alignment horizontal="right" vertical="center"/>
      <protection locked="0"/>
    </xf>
    <xf numFmtId="4" fontId="10" fillId="0" borderId="7" xfId="18" applyNumberFormat="1" applyFont="1" applyBorder="1" applyAlignment="1" applyProtection="1">
      <alignment vertical="center"/>
      <protection locked="0"/>
    </xf>
    <xf numFmtId="4" fontId="10" fillId="0" borderId="12" xfId="18" applyNumberFormat="1" applyFont="1" applyBorder="1" applyAlignment="1" applyProtection="1">
      <alignment horizontal="right" vertical="center"/>
      <protection locked="0"/>
    </xf>
  </cellXfs>
  <cellStyles count="3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3000000}"/>
    <cellStyle name="Millares 2 2" xfId="4" xr:uid="{00000000-0005-0000-0000-000004000000}"/>
    <cellStyle name="Millares 2 2 2" xfId="22" xr:uid="{00000000-0005-0000-0000-000005000000}"/>
    <cellStyle name="Millares 2 3" xfId="5" xr:uid="{00000000-0005-0000-0000-000006000000}"/>
    <cellStyle name="Millares 2 3 2" xfId="23" xr:uid="{00000000-0005-0000-0000-000007000000}"/>
    <cellStyle name="Millares 2 4" xfId="21" xr:uid="{00000000-0005-0000-0000-000008000000}"/>
    <cellStyle name="Millares 3" xfId="6" xr:uid="{00000000-0005-0000-0000-000009000000}"/>
    <cellStyle name="Millares 3 2" xfId="24" xr:uid="{00000000-0005-0000-0000-00000A000000}"/>
    <cellStyle name="Moneda 2" xfId="7" xr:uid="{00000000-0005-0000-0000-00000B000000}"/>
    <cellStyle name="Moneda 2 2" xfId="25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29" xr:uid="{00000000-0005-0000-0000-000011000000}"/>
    <cellStyle name="Normal 2 4" xfId="26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8" xr:uid="{00000000-0005-0000-0000-00001A000000}"/>
    <cellStyle name="Normal 6 3" xfId="27" xr:uid="{00000000-0005-0000-0000-00001B000000}"/>
    <cellStyle name="Normal 8" xfId="20" xr:uid="{00000000-0005-0000-0000-00001C000000}"/>
    <cellStyle name="Normal 9" xfId="19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142875</xdr:rowOff>
    </xdr:from>
    <xdr:to>
      <xdr:col>6</xdr:col>
      <xdr:colOff>779145</xdr:colOff>
      <xdr:row>0</xdr:row>
      <xdr:rowOff>1086803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6E27DC-6544-4D6E-93F9-283C28B6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42875"/>
          <a:ext cx="1857375" cy="928688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0</xdr:row>
      <xdr:rowOff>209550</xdr:rowOff>
    </xdr:from>
    <xdr:to>
      <xdr:col>0</xdr:col>
      <xdr:colOff>1894429</xdr:colOff>
      <xdr:row>0</xdr:row>
      <xdr:rowOff>864870</xdr:rowOff>
    </xdr:to>
    <xdr:pic>
      <xdr:nvPicPr>
        <xdr:cNvPr id="4" name="image_0">
          <a:extLst>
            <a:ext uri="{FF2B5EF4-FFF2-40B4-BE49-F238E27FC236}">
              <a16:creationId xmlns:a16="http://schemas.microsoft.com/office/drawing/2014/main" id="{9F569F07-1CE3-448C-8CB2-308A6E90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9550"/>
          <a:ext cx="1646779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0"/>
  <sheetViews>
    <sheetView showGridLines="0" tabSelected="1" zoomScaleNormal="100" workbookViewId="0">
      <selection activeCell="C61" sqref="C61"/>
    </sheetView>
  </sheetViews>
  <sheetFormatPr baseColWidth="10" defaultColWidth="0" defaultRowHeight="9.75" customHeight="1" zeroHeight="1" x14ac:dyDescent="0.2"/>
  <cols>
    <col min="1" max="1" width="67.3320312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101.25" customHeight="1" x14ac:dyDescent="0.2">
      <c r="A1" s="69" t="s">
        <v>48</v>
      </c>
      <c r="B1" s="70"/>
      <c r="C1" s="70"/>
      <c r="D1" s="70"/>
      <c r="E1" s="70"/>
      <c r="F1" s="70"/>
      <c r="G1" s="71"/>
    </row>
    <row r="2" spans="1:7" s="3" customFormat="1" ht="11.25" x14ac:dyDescent="0.2">
      <c r="A2" s="50"/>
      <c r="B2" s="72" t="s">
        <v>22</v>
      </c>
      <c r="C2" s="73"/>
      <c r="D2" s="73"/>
      <c r="E2" s="73"/>
      <c r="F2" s="73"/>
      <c r="G2" s="74" t="s">
        <v>19</v>
      </c>
    </row>
    <row r="3" spans="1:7" s="1" customFormat="1" ht="24.95" customHeight="1" x14ac:dyDescent="0.2">
      <c r="A3" s="53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75"/>
    </row>
    <row r="4" spans="1:7" s="1" customFormat="1" ht="11.25" x14ac:dyDescent="0.2">
      <c r="A4" s="51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7" ht="11.25" x14ac:dyDescent="0.2">
      <c r="A5" s="64" t="s">
        <v>0</v>
      </c>
      <c r="B5" s="10">
        <v>0</v>
      </c>
      <c r="C5" s="31">
        <v>0</v>
      </c>
      <c r="D5" s="10">
        <f>B5+C5</f>
        <v>0</v>
      </c>
      <c r="E5" s="32">
        <v>0</v>
      </c>
      <c r="F5" s="10">
        <v>0</v>
      </c>
      <c r="G5" s="10">
        <f>F5-B5</f>
        <v>0</v>
      </c>
    </row>
    <row r="6" spans="1:7" ht="11.25" x14ac:dyDescent="0.2">
      <c r="A6" s="65" t="s">
        <v>1</v>
      </c>
      <c r="B6" s="11">
        <v>0</v>
      </c>
      <c r="C6" s="33">
        <v>0</v>
      </c>
      <c r="D6" s="11">
        <f t="shared" ref="D6:D14" si="0">B6+C6</f>
        <v>0</v>
      </c>
      <c r="E6" s="34">
        <v>0</v>
      </c>
      <c r="F6" s="11">
        <v>0</v>
      </c>
      <c r="G6" s="11">
        <f t="shared" ref="G6:G14" si="1">F6-B6</f>
        <v>0</v>
      </c>
    </row>
    <row r="7" spans="1:7" ht="11.25" x14ac:dyDescent="0.2">
      <c r="A7" s="64" t="s">
        <v>2</v>
      </c>
      <c r="B7" s="11">
        <v>0</v>
      </c>
      <c r="C7" s="33">
        <v>0</v>
      </c>
      <c r="D7" s="11">
        <f t="shared" si="0"/>
        <v>0</v>
      </c>
      <c r="E7" s="34">
        <v>0</v>
      </c>
      <c r="F7" s="11">
        <v>0</v>
      </c>
      <c r="G7" s="11">
        <f t="shared" si="1"/>
        <v>0</v>
      </c>
    </row>
    <row r="8" spans="1:7" ht="11.25" x14ac:dyDescent="0.2">
      <c r="A8" s="64" t="s">
        <v>3</v>
      </c>
      <c r="B8" s="11">
        <v>0</v>
      </c>
      <c r="C8" s="33">
        <v>0</v>
      </c>
      <c r="D8" s="11">
        <f t="shared" si="0"/>
        <v>0</v>
      </c>
      <c r="E8" s="34">
        <v>0</v>
      </c>
      <c r="F8" s="11">
        <v>0</v>
      </c>
      <c r="G8" s="11">
        <f t="shared" si="1"/>
        <v>0</v>
      </c>
    </row>
    <row r="9" spans="1:7" ht="11.25" x14ac:dyDescent="0.2">
      <c r="A9" s="64" t="s">
        <v>4</v>
      </c>
      <c r="B9" s="11">
        <v>10517584</v>
      </c>
      <c r="C9" s="33">
        <v>0</v>
      </c>
      <c r="D9" s="11">
        <f t="shared" si="0"/>
        <v>10517584</v>
      </c>
      <c r="E9" s="34">
        <v>1790061.38</v>
      </c>
      <c r="F9" s="11">
        <v>1790061.38</v>
      </c>
      <c r="G9" s="11">
        <f t="shared" si="1"/>
        <v>-8727522.620000001</v>
      </c>
    </row>
    <row r="10" spans="1:7" ht="11.25" x14ac:dyDescent="0.2">
      <c r="A10" s="65" t="s">
        <v>5</v>
      </c>
      <c r="B10" s="11">
        <v>0</v>
      </c>
      <c r="C10" s="33">
        <v>0</v>
      </c>
      <c r="D10" s="11">
        <f t="shared" si="0"/>
        <v>0</v>
      </c>
      <c r="E10" s="34">
        <v>0</v>
      </c>
      <c r="F10" s="11">
        <v>0</v>
      </c>
      <c r="G10" s="11">
        <f t="shared" si="1"/>
        <v>0</v>
      </c>
    </row>
    <row r="11" spans="1:7" ht="11.25" x14ac:dyDescent="0.2">
      <c r="A11" s="64" t="s">
        <v>24</v>
      </c>
      <c r="B11" s="11">
        <v>1730000</v>
      </c>
      <c r="C11" s="33">
        <v>0</v>
      </c>
      <c r="D11" s="11">
        <f t="shared" si="0"/>
        <v>1730000</v>
      </c>
      <c r="E11" s="34">
        <v>405759.92</v>
      </c>
      <c r="F11" s="11">
        <v>405759.92</v>
      </c>
      <c r="G11" s="11">
        <f t="shared" si="1"/>
        <v>-1324240.08</v>
      </c>
    </row>
    <row r="12" spans="1:7" ht="22.5" x14ac:dyDescent="0.2">
      <c r="A12" s="64" t="s">
        <v>50</v>
      </c>
      <c r="B12" s="11">
        <v>0</v>
      </c>
      <c r="C12" s="33">
        <v>0</v>
      </c>
      <c r="D12" s="11">
        <f t="shared" si="0"/>
        <v>0</v>
      </c>
      <c r="E12" s="34">
        <v>0</v>
      </c>
      <c r="F12" s="11">
        <v>0</v>
      </c>
      <c r="G12" s="11">
        <f t="shared" si="1"/>
        <v>0</v>
      </c>
    </row>
    <row r="13" spans="1:7" ht="22.5" x14ac:dyDescent="0.2">
      <c r="A13" s="64" t="s">
        <v>25</v>
      </c>
      <c r="B13" s="11">
        <v>719738328</v>
      </c>
      <c r="C13" s="33">
        <v>0</v>
      </c>
      <c r="D13" s="11">
        <f t="shared" si="0"/>
        <v>719738328</v>
      </c>
      <c r="E13" s="34">
        <v>175185955.31999999</v>
      </c>
      <c r="F13" s="11">
        <v>175185955.31999999</v>
      </c>
      <c r="G13" s="11">
        <f t="shared" si="1"/>
        <v>-544552372.68000007</v>
      </c>
    </row>
    <row r="14" spans="1:7" ht="11.25" x14ac:dyDescent="0.2">
      <c r="A14" s="64" t="s">
        <v>6</v>
      </c>
      <c r="B14" s="11">
        <v>0</v>
      </c>
      <c r="C14" s="33">
        <v>20474632.719999999</v>
      </c>
      <c r="D14" s="11">
        <f t="shared" si="0"/>
        <v>20474632.719999999</v>
      </c>
      <c r="E14" s="34">
        <v>0</v>
      </c>
      <c r="F14" s="11">
        <v>0</v>
      </c>
      <c r="G14" s="11">
        <f t="shared" si="1"/>
        <v>0</v>
      </c>
    </row>
    <row r="15" spans="1:7" ht="11.25" x14ac:dyDescent="0.2">
      <c r="A15" s="66"/>
      <c r="B15" s="9"/>
      <c r="C15" s="21"/>
      <c r="D15" s="9"/>
      <c r="E15" s="22"/>
      <c r="F15" s="9"/>
      <c r="G15" s="9"/>
    </row>
    <row r="16" spans="1:7" ht="11.25" customHeight="1" x14ac:dyDescent="0.2">
      <c r="A16" s="52" t="s">
        <v>13</v>
      </c>
      <c r="B16" s="23">
        <f t="shared" ref="B16:F16" si="2">SUM(B5:B15)</f>
        <v>731985912</v>
      </c>
      <c r="C16" s="23">
        <f t="shared" si="2"/>
        <v>20474632.719999999</v>
      </c>
      <c r="D16" s="23">
        <f t="shared" si="2"/>
        <v>752460544.72000003</v>
      </c>
      <c r="E16" s="23">
        <f t="shared" si="2"/>
        <v>177381776.62</v>
      </c>
      <c r="F16" s="23">
        <f t="shared" si="2"/>
        <v>177381776.62</v>
      </c>
      <c r="G16" s="63">
        <f>SUM(G5:G15)</f>
        <v>-554604135.38000011</v>
      </c>
    </row>
    <row r="17" spans="1:7" ht="11.25" customHeight="1" x14ac:dyDescent="0.2">
      <c r="A17" s="15"/>
      <c r="B17" s="16"/>
      <c r="C17" s="16"/>
      <c r="D17" s="35"/>
      <c r="E17" s="17" t="s">
        <v>21</v>
      </c>
      <c r="F17" s="36"/>
      <c r="G17" s="79">
        <v>0</v>
      </c>
    </row>
    <row r="18" spans="1:7" ht="11.25" customHeight="1" x14ac:dyDescent="0.2">
      <c r="A18" s="38"/>
      <c r="B18" s="72" t="s">
        <v>22</v>
      </c>
      <c r="C18" s="73"/>
      <c r="D18" s="73"/>
      <c r="E18" s="73"/>
      <c r="F18" s="76"/>
      <c r="G18" s="74" t="s">
        <v>19</v>
      </c>
    </row>
    <row r="19" spans="1:7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75"/>
    </row>
    <row r="20" spans="1:7" ht="11.25" x14ac:dyDescent="0.2">
      <c r="A20" s="39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ht="11.25" x14ac:dyDescent="0.2">
      <c r="A21" s="37" t="s">
        <v>26</v>
      </c>
      <c r="B21" s="12">
        <f>SUM(B22:B29)</f>
        <v>0</v>
      </c>
      <c r="C21" s="61">
        <f>SUM(C22:C29)</f>
        <v>0</v>
      </c>
      <c r="D21" s="12">
        <f>B21+C21</f>
        <v>0</v>
      </c>
      <c r="E21" s="61">
        <f>SUM(E22:E29)</f>
        <v>0</v>
      </c>
      <c r="F21" s="12">
        <f>SUM(F22:F29)</f>
        <v>0</v>
      </c>
      <c r="G21" s="58">
        <f>F21-B21</f>
        <v>0</v>
      </c>
    </row>
    <row r="22" spans="1:7" ht="11.25" x14ac:dyDescent="0.2">
      <c r="A22" s="67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59">
        <f>F22-B22</f>
        <v>0</v>
      </c>
    </row>
    <row r="23" spans="1:7" ht="11.25" x14ac:dyDescent="0.2">
      <c r="A23" s="67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59">
        <f t="shared" ref="G23:G29" si="4">F23-B23</f>
        <v>0</v>
      </c>
    </row>
    <row r="24" spans="1:7" ht="11.25" x14ac:dyDescent="0.2">
      <c r="A24" s="67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59">
        <f t="shared" si="4"/>
        <v>0</v>
      </c>
    </row>
    <row r="25" spans="1:7" ht="11.25" x14ac:dyDescent="0.2">
      <c r="A25" s="67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59">
        <f t="shared" si="4"/>
        <v>0</v>
      </c>
    </row>
    <row r="26" spans="1:7" ht="11.25" x14ac:dyDescent="0.2">
      <c r="A26" s="67" t="s">
        <v>27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59">
        <f t="shared" si="4"/>
        <v>0</v>
      </c>
    </row>
    <row r="27" spans="1:7" ht="11.25" x14ac:dyDescent="0.2">
      <c r="A27" s="67" t="s">
        <v>28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59">
        <f t="shared" si="4"/>
        <v>0</v>
      </c>
    </row>
    <row r="28" spans="1:7" ht="22.5" x14ac:dyDescent="0.2">
      <c r="A28" s="67" t="s">
        <v>29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59">
        <f t="shared" si="4"/>
        <v>0</v>
      </c>
    </row>
    <row r="29" spans="1:7" ht="22.5" x14ac:dyDescent="0.2">
      <c r="A29" s="67" t="s">
        <v>25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59">
        <f t="shared" si="4"/>
        <v>0</v>
      </c>
    </row>
    <row r="30" spans="1:7" ht="11.25" x14ac:dyDescent="0.2">
      <c r="A30" s="47"/>
      <c r="B30" s="13"/>
      <c r="C30" s="25"/>
      <c r="D30" s="13"/>
      <c r="E30" s="25"/>
      <c r="F30" s="13"/>
      <c r="G30" s="59"/>
    </row>
    <row r="31" spans="1:7" ht="34.5" customHeight="1" x14ac:dyDescent="0.2">
      <c r="A31" s="40" t="s">
        <v>35</v>
      </c>
      <c r="B31" s="14">
        <f>SUM(B32:B35)</f>
        <v>731985912</v>
      </c>
      <c r="C31" s="26">
        <f>SUM(C32:C35)</f>
        <v>0</v>
      </c>
      <c r="D31" s="14">
        <f>B31+C31</f>
        <v>731985912</v>
      </c>
      <c r="E31" s="26">
        <f>SUM(E32:E35)</f>
        <v>177381776.62</v>
      </c>
      <c r="F31" s="14">
        <f>SUM(F32:F35)</f>
        <v>177381776.62</v>
      </c>
      <c r="G31" s="60">
        <f>F31-B31</f>
        <v>-554604135.38</v>
      </c>
    </row>
    <row r="32" spans="1:7" ht="11.25" x14ac:dyDescent="0.2">
      <c r="A32" s="67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59">
        <f t="shared" ref="G32:G35" si="6">F32-B32</f>
        <v>0</v>
      </c>
    </row>
    <row r="33" spans="1:7" ht="11.25" x14ac:dyDescent="0.2">
      <c r="A33" s="67" t="s">
        <v>30</v>
      </c>
      <c r="B33" s="13">
        <v>10517584</v>
      </c>
      <c r="C33" s="25">
        <v>0</v>
      </c>
      <c r="D33" s="13">
        <f t="shared" si="5"/>
        <v>10517584</v>
      </c>
      <c r="E33" s="25">
        <v>1790061.38</v>
      </c>
      <c r="F33" s="13">
        <v>1790061.38</v>
      </c>
      <c r="G33" s="59">
        <f t="shared" si="6"/>
        <v>-8727522.620000001</v>
      </c>
    </row>
    <row r="34" spans="1:7" ht="11.25" x14ac:dyDescent="0.2">
      <c r="A34" s="67" t="s">
        <v>31</v>
      </c>
      <c r="B34" s="13">
        <v>1730000</v>
      </c>
      <c r="C34" s="25">
        <v>0</v>
      </c>
      <c r="D34" s="13">
        <f t="shared" si="5"/>
        <v>1730000</v>
      </c>
      <c r="E34" s="25">
        <v>405759.92</v>
      </c>
      <c r="F34" s="13">
        <v>405759.92</v>
      </c>
      <c r="G34" s="59">
        <f t="shared" si="6"/>
        <v>-1324240.08</v>
      </c>
    </row>
    <row r="35" spans="1:7" ht="22.5" x14ac:dyDescent="0.2">
      <c r="A35" s="67" t="s">
        <v>25</v>
      </c>
      <c r="B35" s="13">
        <v>719738328</v>
      </c>
      <c r="C35" s="25">
        <v>0</v>
      </c>
      <c r="D35" s="13">
        <f t="shared" si="5"/>
        <v>719738328</v>
      </c>
      <c r="E35" s="25">
        <v>175185955.31999999</v>
      </c>
      <c r="F35" s="13">
        <v>175185955.31999999</v>
      </c>
      <c r="G35" s="59">
        <f t="shared" si="6"/>
        <v>-544552372.68000007</v>
      </c>
    </row>
    <row r="36" spans="1:7" ht="11.25" x14ac:dyDescent="0.2">
      <c r="A36" s="47"/>
      <c r="B36" s="13"/>
      <c r="C36" s="25"/>
      <c r="D36" s="13"/>
      <c r="E36" s="25"/>
      <c r="F36" s="13"/>
      <c r="G36" s="59"/>
    </row>
    <row r="37" spans="1:7" ht="11.25" x14ac:dyDescent="0.2">
      <c r="A37" s="19" t="s">
        <v>32</v>
      </c>
      <c r="B37" s="14">
        <f>B38</f>
        <v>0</v>
      </c>
      <c r="C37" s="26">
        <f>C38</f>
        <v>20474632.719999999</v>
      </c>
      <c r="D37" s="14">
        <f>B37+C37</f>
        <v>20474632.719999999</v>
      </c>
      <c r="E37" s="26">
        <f>E38</f>
        <v>0</v>
      </c>
      <c r="F37" s="14">
        <f>F38</f>
        <v>0</v>
      </c>
      <c r="G37" s="60">
        <f>F37-B37</f>
        <v>0</v>
      </c>
    </row>
    <row r="38" spans="1:7" ht="11.25" x14ac:dyDescent="0.2">
      <c r="A38" s="67" t="s">
        <v>6</v>
      </c>
      <c r="B38" s="13">
        <v>0</v>
      </c>
      <c r="C38" s="25">
        <v>20474632.719999999</v>
      </c>
      <c r="D38" s="13">
        <f>B38+C38</f>
        <v>20474632.719999999</v>
      </c>
      <c r="E38" s="25">
        <v>0</v>
      </c>
      <c r="F38" s="13">
        <v>0</v>
      </c>
      <c r="G38" s="59">
        <f t="shared" ref="G38" si="7">F38-B38</f>
        <v>0</v>
      </c>
    </row>
    <row r="39" spans="1:7" ht="11.25" x14ac:dyDescent="0.2">
      <c r="A39" s="48"/>
      <c r="B39" s="49"/>
      <c r="C39" s="56"/>
      <c r="D39" s="49"/>
      <c r="E39" s="56"/>
      <c r="F39" s="49"/>
      <c r="G39" s="57"/>
    </row>
    <row r="40" spans="1:7" ht="11.25" customHeight="1" x14ac:dyDescent="0.2">
      <c r="A40" s="54" t="s">
        <v>13</v>
      </c>
      <c r="B40" s="55">
        <f t="shared" ref="B40:F40" si="8">B21+B31+B37</f>
        <v>731985912</v>
      </c>
      <c r="C40" s="55">
        <f t="shared" si="8"/>
        <v>20474632.719999999</v>
      </c>
      <c r="D40" s="55">
        <f t="shared" si="8"/>
        <v>752460544.72000003</v>
      </c>
      <c r="E40" s="55">
        <f t="shared" si="8"/>
        <v>177381776.62</v>
      </c>
      <c r="F40" s="55">
        <f t="shared" si="8"/>
        <v>177381776.62</v>
      </c>
      <c r="G40" s="62">
        <f>+G21+G31+G37</f>
        <v>-554604135.38</v>
      </c>
    </row>
    <row r="41" spans="1:7" ht="11.25" customHeight="1" x14ac:dyDescent="0.2">
      <c r="A41" s="15"/>
      <c r="B41" s="16"/>
      <c r="C41" s="16"/>
      <c r="D41" s="16"/>
      <c r="E41" s="17" t="s">
        <v>21</v>
      </c>
      <c r="F41" s="18"/>
      <c r="G41" s="79">
        <v>0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44"/>
      <c r="B43" s="72" t="s">
        <v>22</v>
      </c>
      <c r="C43" s="73"/>
      <c r="D43" s="73"/>
      <c r="E43" s="73"/>
      <c r="F43" s="76"/>
      <c r="G43" s="74" t="s">
        <v>19</v>
      </c>
    </row>
    <row r="44" spans="1:7" ht="22.5" x14ac:dyDescent="0.2">
      <c r="A44" s="45" t="s">
        <v>36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75"/>
    </row>
    <row r="45" spans="1:7" ht="11.25" customHeight="1" x14ac:dyDescent="0.2">
      <c r="A45" s="46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67" t="s">
        <v>37</v>
      </c>
      <c r="B46" s="13">
        <v>9175980</v>
      </c>
      <c r="C46" s="13">
        <v>0</v>
      </c>
      <c r="D46" s="13">
        <f>+B46+C46</f>
        <v>9175980</v>
      </c>
      <c r="E46" s="13">
        <v>1332939.27</v>
      </c>
      <c r="F46" s="13">
        <v>1332939.27</v>
      </c>
      <c r="G46" s="13">
        <f>+F46-B46</f>
        <v>-7843040.7300000004</v>
      </c>
    </row>
    <row r="47" spans="1:7" ht="11.25" x14ac:dyDescent="0.2">
      <c r="A47" s="67" t="s">
        <v>38</v>
      </c>
      <c r="B47" s="13">
        <v>6600</v>
      </c>
      <c r="C47" s="13">
        <v>0</v>
      </c>
      <c r="D47" s="13">
        <f t="shared" ref="D47:D57" si="9">+B47+C47</f>
        <v>6600</v>
      </c>
      <c r="E47" s="13">
        <v>1726.04</v>
      </c>
      <c r="F47" s="13">
        <v>1726.04</v>
      </c>
      <c r="G47" s="13">
        <f t="shared" ref="G47:G57" si="10">+F47-B47</f>
        <v>-4873.96</v>
      </c>
    </row>
    <row r="48" spans="1:7" ht="11.25" x14ac:dyDescent="0.2">
      <c r="A48" s="67" t="s">
        <v>39</v>
      </c>
      <c r="B48" s="13">
        <v>1335004</v>
      </c>
      <c r="C48" s="13">
        <v>0</v>
      </c>
      <c r="D48" s="13">
        <f t="shared" si="9"/>
        <v>1335004</v>
      </c>
      <c r="E48" s="13">
        <v>455396.07</v>
      </c>
      <c r="F48" s="13">
        <v>455396.07</v>
      </c>
      <c r="G48" s="13">
        <f t="shared" si="10"/>
        <v>-879607.92999999993</v>
      </c>
    </row>
    <row r="49" spans="1:7" ht="11.25" x14ac:dyDescent="0.2">
      <c r="A49" s="67" t="s">
        <v>40</v>
      </c>
      <c r="B49" s="13">
        <v>1730000</v>
      </c>
      <c r="C49" s="13">
        <v>0</v>
      </c>
      <c r="D49" s="13">
        <f t="shared" si="9"/>
        <v>1730000</v>
      </c>
      <c r="E49" s="13">
        <v>405759.92</v>
      </c>
      <c r="F49" s="13">
        <v>405759.92</v>
      </c>
      <c r="G49" s="13">
        <f t="shared" si="10"/>
        <v>-1324240.08</v>
      </c>
    </row>
    <row r="50" spans="1:7" ht="11.25" x14ac:dyDescent="0.2">
      <c r="A50" s="67" t="s">
        <v>41</v>
      </c>
      <c r="B50" s="13">
        <v>510812483</v>
      </c>
      <c r="C50" s="13">
        <v>0</v>
      </c>
      <c r="D50" s="13">
        <f t="shared" si="9"/>
        <v>510812483</v>
      </c>
      <c r="E50" s="13">
        <v>116237702</v>
      </c>
      <c r="F50" s="13">
        <v>116237702</v>
      </c>
      <c r="G50" s="13">
        <f>+F50-B50</f>
        <v>-394574781</v>
      </c>
    </row>
    <row r="51" spans="1:7" ht="11.25" x14ac:dyDescent="0.2">
      <c r="A51" s="67" t="s">
        <v>42</v>
      </c>
      <c r="B51" s="13">
        <v>20766825</v>
      </c>
      <c r="C51" s="13">
        <v>0</v>
      </c>
      <c r="D51" s="13">
        <f t="shared" si="9"/>
        <v>20766825</v>
      </c>
      <c r="E51" s="13">
        <v>5826837</v>
      </c>
      <c r="F51" s="13">
        <v>5826837</v>
      </c>
      <c r="G51" s="13">
        <f t="shared" si="10"/>
        <v>-14939988</v>
      </c>
    </row>
    <row r="52" spans="1:7" ht="11.25" x14ac:dyDescent="0.2">
      <c r="A52" s="67" t="s">
        <v>43</v>
      </c>
      <c r="B52" s="13">
        <v>152906297</v>
      </c>
      <c r="C52" s="13">
        <v>0</v>
      </c>
      <c r="D52" s="13">
        <f t="shared" si="9"/>
        <v>152906297</v>
      </c>
      <c r="E52" s="13">
        <v>43881692.32</v>
      </c>
      <c r="F52" s="13">
        <v>43881692.32</v>
      </c>
      <c r="G52" s="13">
        <f t="shared" si="10"/>
        <v>-109024604.68000001</v>
      </c>
    </row>
    <row r="53" spans="1:7" ht="11.25" x14ac:dyDescent="0.2">
      <c r="A53" s="67" t="s">
        <v>44</v>
      </c>
      <c r="B53" s="13">
        <v>30867631</v>
      </c>
      <c r="C53" s="13">
        <v>0</v>
      </c>
      <c r="D53" s="13">
        <f t="shared" si="9"/>
        <v>30867631</v>
      </c>
      <c r="E53" s="13">
        <v>7147632</v>
      </c>
      <c r="F53" s="13">
        <v>7147632</v>
      </c>
      <c r="G53" s="13">
        <f t="shared" si="10"/>
        <v>-23719999</v>
      </c>
    </row>
    <row r="54" spans="1:7" ht="12.6" customHeight="1" x14ac:dyDescent="0.2">
      <c r="A54" s="67" t="s">
        <v>45</v>
      </c>
      <c r="B54" s="13">
        <v>4385092</v>
      </c>
      <c r="C54" s="13">
        <v>0</v>
      </c>
      <c r="D54" s="13">
        <f t="shared" si="9"/>
        <v>4385092</v>
      </c>
      <c r="E54" s="13">
        <v>2092092</v>
      </c>
      <c r="F54" s="13">
        <v>2092092</v>
      </c>
      <c r="G54" s="13">
        <f t="shared" si="10"/>
        <v>-2293000</v>
      </c>
    </row>
    <row r="55" spans="1:7" ht="11.25" x14ac:dyDescent="0.2">
      <c r="A55" s="67" t="s">
        <v>51</v>
      </c>
      <c r="B55" s="13">
        <v>0</v>
      </c>
      <c r="C55" s="13">
        <v>2152467.2799999998</v>
      </c>
      <c r="D55" s="13">
        <f t="shared" ref="D55" si="11">+B55+C55</f>
        <v>2152467.2799999998</v>
      </c>
      <c r="E55" s="13">
        <v>0</v>
      </c>
      <c r="F55" s="13">
        <v>0</v>
      </c>
      <c r="G55" s="13">
        <f t="shared" ref="G55" si="12">+F55-B55</f>
        <v>0</v>
      </c>
    </row>
    <row r="56" spans="1:7" ht="11.25" x14ac:dyDescent="0.2">
      <c r="A56" s="67" t="s">
        <v>46</v>
      </c>
      <c r="B56" s="13">
        <v>0</v>
      </c>
      <c r="C56" s="13">
        <v>7491794.6500000004</v>
      </c>
      <c r="D56" s="13">
        <f>+B56+C56</f>
        <v>7491794.6500000004</v>
      </c>
      <c r="E56" s="13">
        <v>0</v>
      </c>
      <c r="F56" s="13">
        <v>0</v>
      </c>
      <c r="G56" s="13">
        <f t="shared" si="10"/>
        <v>0</v>
      </c>
    </row>
    <row r="57" spans="1:7" ht="11.25" x14ac:dyDescent="0.2">
      <c r="A57" s="67" t="s">
        <v>47</v>
      </c>
      <c r="B57" s="13">
        <v>0</v>
      </c>
      <c r="C57" s="13">
        <v>3365521.82</v>
      </c>
      <c r="D57" s="13">
        <f t="shared" si="9"/>
        <v>3365521.82</v>
      </c>
      <c r="E57" s="13">
        <v>0</v>
      </c>
      <c r="F57" s="13">
        <v>0</v>
      </c>
      <c r="G57" s="13">
        <f t="shared" si="10"/>
        <v>0</v>
      </c>
    </row>
    <row r="58" spans="1:7" ht="11.25" x14ac:dyDescent="0.2">
      <c r="A58" s="67" t="s">
        <v>52</v>
      </c>
      <c r="B58" s="13">
        <v>0</v>
      </c>
      <c r="C58" s="13">
        <v>7464848.9699999997</v>
      </c>
      <c r="D58" s="13">
        <f t="shared" ref="D58" si="13">+B58+C58</f>
        <v>7464848.9699999997</v>
      </c>
      <c r="E58" s="13">
        <v>0</v>
      </c>
      <c r="F58" s="13">
        <v>0</v>
      </c>
      <c r="G58" s="13">
        <f t="shared" ref="G58" si="14">+F58-B58</f>
        <v>0</v>
      </c>
    </row>
    <row r="59" spans="1:7" ht="12" x14ac:dyDescent="0.2">
      <c r="A59" s="28" t="s">
        <v>13</v>
      </c>
      <c r="B59" s="81">
        <f>SUM(B46:B58)</f>
        <v>731985912</v>
      </c>
      <c r="C59" s="81">
        <f>SUM(C46:C58)</f>
        <v>20474632.719999999</v>
      </c>
      <c r="D59" s="81">
        <f>+B59+C59</f>
        <v>752460544.72000003</v>
      </c>
      <c r="E59" s="81">
        <f>SUM(E46:E58)</f>
        <v>177381776.62</v>
      </c>
      <c r="F59" s="81">
        <f>SUM(F46:F58)</f>
        <v>177381776.62</v>
      </c>
      <c r="G59" s="82">
        <f>SUM(G46:G58)</f>
        <v>-554604135.38</v>
      </c>
    </row>
    <row r="60" spans="1:7" ht="12" x14ac:dyDescent="0.2">
      <c r="A60" s="29"/>
      <c r="B60" s="30"/>
      <c r="C60" s="30"/>
      <c r="D60" s="30"/>
      <c r="E60" s="42" t="s">
        <v>21</v>
      </c>
      <c r="F60" s="43"/>
      <c r="G60" s="80">
        <v>0</v>
      </c>
    </row>
    <row r="61" spans="1:7" ht="11.25" x14ac:dyDescent="0.2">
      <c r="A61" s="24"/>
      <c r="B61" s="25"/>
      <c r="C61" s="25"/>
      <c r="D61" s="25"/>
      <c r="E61" s="26"/>
      <c r="F61" s="26"/>
      <c r="G61" s="27"/>
    </row>
    <row r="62" spans="1:7" ht="11.25" x14ac:dyDescent="0.2">
      <c r="A62" s="24"/>
      <c r="B62" s="25"/>
      <c r="C62" s="25"/>
      <c r="D62" s="25"/>
      <c r="E62" s="26"/>
      <c r="F62" s="26"/>
      <c r="G62" s="27"/>
    </row>
    <row r="63" spans="1:7" ht="11.25" customHeight="1" x14ac:dyDescent="0.2">
      <c r="A63" s="77" t="s">
        <v>33</v>
      </c>
      <c r="B63" s="77"/>
      <c r="C63" s="77"/>
      <c r="D63" s="77"/>
      <c r="E63" s="77"/>
      <c r="F63" s="77"/>
      <c r="G63" s="77"/>
    </row>
    <row r="64" spans="1:7" ht="11.25" x14ac:dyDescent="0.2">
      <c r="A64" s="78" t="s">
        <v>34</v>
      </c>
      <c r="B64" s="78"/>
      <c r="C64" s="78"/>
      <c r="D64" s="78"/>
      <c r="E64" s="78"/>
      <c r="F64" s="78"/>
      <c r="G64" s="78"/>
    </row>
    <row r="65" spans="1:7" ht="24.75" customHeight="1" x14ac:dyDescent="0.2">
      <c r="A65" s="77" t="s">
        <v>49</v>
      </c>
      <c r="B65" s="77"/>
      <c r="C65" s="77"/>
      <c r="D65" s="77"/>
      <c r="E65" s="77"/>
      <c r="F65" s="77"/>
      <c r="G65" s="77"/>
    </row>
    <row r="66" spans="1:7" ht="9.75" customHeight="1" x14ac:dyDescent="0.2"/>
    <row r="67" spans="1:7" ht="9.75" customHeight="1" x14ac:dyDescent="0.2">
      <c r="A67" s="68"/>
      <c r="B67" s="68"/>
      <c r="C67" s="68"/>
      <c r="D67" s="68"/>
      <c r="E67" s="68"/>
      <c r="F67" s="68"/>
      <c r="G67" s="68"/>
    </row>
    <row r="68" spans="1:7" ht="9.75" customHeight="1" x14ac:dyDescent="0.2"/>
    <row r="69" spans="1:7" ht="9.75" customHeight="1" x14ac:dyDescent="0.2"/>
    <row r="70" spans="1:7" ht="9.75" customHeight="1" x14ac:dyDescent="0.2"/>
  </sheetData>
  <sheetProtection formatCells="0" formatColumns="0" formatRows="0" insertRows="0" autoFilter="0"/>
  <mergeCells count="11">
    <mergeCell ref="A67:G67"/>
    <mergeCell ref="A1:G1"/>
    <mergeCell ref="B2:F2"/>
    <mergeCell ref="G2:G3"/>
    <mergeCell ref="B18:F18"/>
    <mergeCell ref="G18:G19"/>
    <mergeCell ref="B43:F43"/>
    <mergeCell ref="G43:G44"/>
    <mergeCell ref="A63:G63"/>
    <mergeCell ref="A64:G64"/>
    <mergeCell ref="A65:G65"/>
  </mergeCell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D46:D54 B59:F59 G46:G54 B36:C37 E36:F37 G36:G37 G23:G35 G38:G39 D55:D58 G55:G58" unlockedFormula="1"/>
    <ignoredError sqref="B45:G45 B20:G20 B22:C22 E22:F22" numberStoredAsText="1"/>
    <ignoredError sqref="D21:D4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2024-04-19T04:25:47Z</cp:lastPrinted>
  <dcterms:created xsi:type="dcterms:W3CDTF">2012-12-11T20:48:19Z</dcterms:created>
  <dcterms:modified xsi:type="dcterms:W3CDTF">2024-04-23T22:17:43Z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