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zamarripa\Documents\Dir Contabilidad\1_Dirección Conta\25_Armonización Contable\2024\1er Trim\05_LDF\"/>
    </mc:Choice>
  </mc:AlternateContent>
  <xr:revisionPtr revIDLastSave="0" documentId="13_ncr:1_{669ACA89-AE84-4AA7-8B17-EB94619E3BF8}" xr6:coauthVersionLast="47" xr6:coauthVersionMax="47" xr10:uidLastSave="{00000000-0000-0000-0000-000000000000}"/>
  <bookViews>
    <workbookView xWindow="-120" yWindow="-120" windowWidth="29040" windowHeight="15720" firstSheet="7" activeTab="7" xr2:uid="{0997056E-72B7-4668-9232-7594B3306523}"/>
  </bookViews>
  <sheets>
    <sheet name="Formato 1" sheetId="2" state="hidden" r:id="rId1"/>
    <sheet name="Formato 2" sheetId="3" state="hidden" r:id="rId2"/>
    <sheet name="Formato 3" sheetId="4" state="hidden" r:id="rId3"/>
    <sheet name="Formato 4" sheetId="5" state="hidden" r:id="rId4"/>
    <sheet name="Formato 5" sheetId="6" state="hidden" r:id="rId5"/>
    <sheet name="Formato 6 a)" sheetId="7" state="hidden" r:id="rId6"/>
    <sheet name="Formato 6 b)" sheetId="8" state="hidden" r:id="rId7"/>
    <sheet name="Formato 6 c)" sheetId="9" r:id="rId8"/>
    <sheet name="Formato 6 d)" sheetId="10" state="hidden" r:id="rId9"/>
    <sheet name="Formato 7 a)" sheetId="16" state="hidden" r:id="rId10"/>
    <sheet name="Formato 7 b)" sheetId="19" state="hidden" r:id="rId11"/>
    <sheet name="Formato 7 c)" sheetId="20" state="hidden" r:id="rId12"/>
    <sheet name="Formato 7 d)" sheetId="22" state="hidden" r:id="rId13"/>
    <sheet name="Formato 8" sheetId="25" state="hidden" r:id="rId14"/>
    <sheet name="7a" sheetId="11" state="hidden" r:id="rId15"/>
    <sheet name="7b" sheetId="12" state="hidden" r:id="rId16"/>
    <sheet name="7c" sheetId="13" state="hidden" r:id="rId17"/>
    <sheet name="7d" sheetId="14" state="hidden" r:id="rId18"/>
    <sheet name="F8_IEA" sheetId="15" state="hidden" r:id="rId19"/>
  </sheets>
  <externalReferences>
    <externalReference r:id="rId20"/>
  </externalReferences>
  <definedNames>
    <definedName name="ENTE_PUBLICO">'[1]Info General'!$C$6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20" l="1"/>
  <c r="F35" i="20"/>
  <c r="E35" i="20"/>
  <c r="E41" i="6" l="1"/>
  <c r="G9" i="8" l="1"/>
  <c r="F9" i="8"/>
  <c r="E9" i="8"/>
  <c r="D9" i="8"/>
  <c r="C9" i="8"/>
  <c r="B9" i="8"/>
  <c r="A2" i="25" l="1"/>
  <c r="G17" i="22"/>
  <c r="F17" i="22"/>
  <c r="E17" i="22"/>
  <c r="D17" i="22"/>
  <c r="C17" i="22"/>
  <c r="B17" i="22"/>
  <c r="G6" i="22"/>
  <c r="F6" i="22"/>
  <c r="E6" i="22"/>
  <c r="D6" i="22"/>
  <c r="C6" i="22"/>
  <c r="B6" i="22"/>
  <c r="A2" i="22"/>
  <c r="G18" i="19"/>
  <c r="F18" i="19"/>
  <c r="E18" i="19"/>
  <c r="D18" i="19"/>
  <c r="C18" i="19"/>
  <c r="B18" i="19"/>
  <c r="G27" i="20"/>
  <c r="F27" i="20"/>
  <c r="E27" i="20"/>
  <c r="D27" i="20"/>
  <c r="C27" i="20"/>
  <c r="B27" i="20"/>
  <c r="G20" i="20"/>
  <c r="F20" i="20"/>
  <c r="E20" i="20"/>
  <c r="D20" i="20"/>
  <c r="C20" i="20"/>
  <c r="B20" i="20"/>
  <c r="G6" i="20"/>
  <c r="F6" i="20"/>
  <c r="E6" i="20"/>
  <c r="D6" i="20"/>
  <c r="C6" i="20"/>
  <c r="B6" i="20"/>
  <c r="A2" i="20"/>
  <c r="G7" i="19"/>
  <c r="G29" i="19" s="1"/>
  <c r="F7" i="19"/>
  <c r="F29" i="19" s="1"/>
  <c r="E7" i="19"/>
  <c r="E29" i="19" s="1"/>
  <c r="D7" i="19"/>
  <c r="D29" i="19" s="1"/>
  <c r="C7" i="19"/>
  <c r="C29" i="19" s="1"/>
  <c r="B7" i="19"/>
  <c r="B29" i="19" s="1"/>
  <c r="A2" i="19"/>
  <c r="C7" i="16"/>
  <c r="C31" i="16" s="1"/>
  <c r="D7" i="16"/>
  <c r="E7" i="16"/>
  <c r="F7" i="16"/>
  <c r="G7" i="16"/>
  <c r="C21" i="16"/>
  <c r="D21" i="16"/>
  <c r="E21" i="16"/>
  <c r="F21" i="16"/>
  <c r="G21" i="16"/>
  <c r="C28" i="16"/>
  <c r="D28" i="16"/>
  <c r="E28" i="16"/>
  <c r="F28" i="16"/>
  <c r="G28" i="16"/>
  <c r="B28" i="16"/>
  <c r="B21" i="16"/>
  <c r="B7" i="16"/>
  <c r="A2" i="16"/>
  <c r="C28" i="22" l="1"/>
  <c r="E28" i="22"/>
  <c r="G28" i="22"/>
  <c r="C30" i="20"/>
  <c r="D30" i="20"/>
  <c r="B30" i="20"/>
  <c r="E30" i="20"/>
  <c r="F30" i="20"/>
  <c r="B31" i="16"/>
  <c r="B28" i="22"/>
  <c r="D28" i="22"/>
  <c r="F28" i="22"/>
  <c r="G30" i="20"/>
  <c r="D31" i="16"/>
  <c r="G31" i="16"/>
  <c r="F31" i="16"/>
  <c r="E31" i="16"/>
  <c r="A5" i="10"/>
  <c r="A5" i="9"/>
  <c r="A5" i="8"/>
  <c r="A5" i="7"/>
  <c r="A4" i="6"/>
  <c r="A4" i="5"/>
  <c r="A4" i="3"/>
  <c r="A2" i="15"/>
  <c r="A2" i="14" l="1"/>
  <c r="A2" i="13"/>
  <c r="A2" i="12"/>
  <c r="A2" i="11"/>
  <c r="A2" i="10"/>
  <c r="A2" i="9"/>
  <c r="A2" i="8"/>
  <c r="A2" i="7"/>
  <c r="A2" i="6"/>
  <c r="A2" i="5"/>
  <c r="A2" i="4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F28" i="10"/>
  <c r="F24" i="10"/>
  <c r="E28" i="10"/>
  <c r="E24" i="10"/>
  <c r="D28" i="10"/>
  <c r="D24" i="10"/>
  <c r="C28" i="10"/>
  <c r="C24" i="10"/>
  <c r="B28" i="10"/>
  <c r="B24" i="10"/>
  <c r="C16" i="10"/>
  <c r="D16" i="10"/>
  <c r="E16" i="10"/>
  <c r="F16" i="10"/>
  <c r="B16" i="10"/>
  <c r="C12" i="10"/>
  <c r="D12" i="10"/>
  <c r="E12" i="10"/>
  <c r="E9" i="10" s="1"/>
  <c r="F12" i="10"/>
  <c r="C9" i="10"/>
  <c r="D9" i="10" l="1"/>
  <c r="F9" i="10"/>
  <c r="B12" i="10" l="1"/>
  <c r="B9" i="10"/>
  <c r="C71" i="9"/>
  <c r="D71" i="9"/>
  <c r="E71" i="9"/>
  <c r="F71" i="9"/>
  <c r="G71" i="9"/>
  <c r="C61" i="9"/>
  <c r="D61" i="9"/>
  <c r="E61" i="9"/>
  <c r="F61" i="9"/>
  <c r="G61" i="9"/>
  <c r="C53" i="9"/>
  <c r="D53" i="9"/>
  <c r="E53" i="9"/>
  <c r="F53" i="9"/>
  <c r="G53" i="9"/>
  <c r="C44" i="9"/>
  <c r="D44" i="9"/>
  <c r="E44" i="9"/>
  <c r="F44" i="9"/>
  <c r="G44" i="9"/>
  <c r="C37" i="9"/>
  <c r="D37" i="9"/>
  <c r="E37" i="9"/>
  <c r="F37" i="9"/>
  <c r="G37" i="9"/>
  <c r="C27" i="9"/>
  <c r="C9" i="9" s="1"/>
  <c r="D27" i="9"/>
  <c r="E27" i="9"/>
  <c r="F27" i="9"/>
  <c r="G27" i="9"/>
  <c r="C19" i="9"/>
  <c r="D19" i="9"/>
  <c r="E19" i="9"/>
  <c r="F19" i="9"/>
  <c r="G19" i="9"/>
  <c r="B71" i="9"/>
  <c r="B61" i="9"/>
  <c r="B53" i="9"/>
  <c r="B44" i="9"/>
  <c r="B37" i="9"/>
  <c r="B27" i="9"/>
  <c r="B19" i="9"/>
  <c r="H14" i="4"/>
  <c r="I14" i="4"/>
  <c r="J14" i="4"/>
  <c r="K14" i="4"/>
  <c r="G14" i="4"/>
  <c r="H8" i="4"/>
  <c r="I8" i="4"/>
  <c r="J8" i="4"/>
  <c r="K8" i="4"/>
  <c r="G8" i="4"/>
  <c r="E14" i="4"/>
  <c r="E8" i="4"/>
  <c r="C41" i="3"/>
  <c r="D41" i="3"/>
  <c r="E41" i="3"/>
  <c r="F41" i="3"/>
  <c r="B41" i="3"/>
  <c r="H13" i="3"/>
  <c r="H9" i="3"/>
  <c r="H8" i="3" s="1"/>
  <c r="H20" i="3" s="1"/>
  <c r="G13" i="3"/>
  <c r="G9" i="3"/>
  <c r="F13" i="3"/>
  <c r="F9" i="3"/>
  <c r="F8" i="3" s="1"/>
  <c r="F20" i="3" s="1"/>
  <c r="E13" i="3"/>
  <c r="E9" i="3"/>
  <c r="D13" i="3"/>
  <c r="D9" i="3"/>
  <c r="D8" i="3"/>
  <c r="D20" i="3" s="1"/>
  <c r="C13" i="3"/>
  <c r="B22" i="3"/>
  <c r="C57" i="8"/>
  <c r="D57" i="8"/>
  <c r="E57" i="8"/>
  <c r="E67" i="8" s="1"/>
  <c r="F57" i="8"/>
  <c r="F67" i="8" s="1"/>
  <c r="G57" i="8"/>
  <c r="B57" i="8"/>
  <c r="G152" i="7"/>
  <c r="G153" i="7"/>
  <c r="G154" i="7"/>
  <c r="G155" i="7"/>
  <c r="G156" i="7"/>
  <c r="G157" i="7"/>
  <c r="G151" i="7"/>
  <c r="G148" i="7"/>
  <c r="G149" i="7"/>
  <c r="G146" i="7" s="1"/>
  <c r="G147" i="7"/>
  <c r="G139" i="7"/>
  <c r="G140" i="7"/>
  <c r="G141" i="7"/>
  <c r="G142" i="7"/>
  <c r="G143" i="7"/>
  <c r="G144" i="7"/>
  <c r="G145" i="7"/>
  <c r="G138" i="7"/>
  <c r="G135" i="7"/>
  <c r="G136" i="7"/>
  <c r="G134" i="7"/>
  <c r="G125" i="7"/>
  <c r="G126" i="7"/>
  <c r="G127" i="7"/>
  <c r="G128" i="7"/>
  <c r="G129" i="7"/>
  <c r="G130" i="7"/>
  <c r="G131" i="7"/>
  <c r="G132" i="7"/>
  <c r="G124" i="7"/>
  <c r="G115" i="7"/>
  <c r="G116" i="7"/>
  <c r="G117" i="7"/>
  <c r="G118" i="7"/>
  <c r="G119" i="7"/>
  <c r="G120" i="7"/>
  <c r="G121" i="7"/>
  <c r="G122" i="7"/>
  <c r="G114" i="7"/>
  <c r="G105" i="7"/>
  <c r="G106" i="7"/>
  <c r="G107" i="7"/>
  <c r="G108" i="7"/>
  <c r="G109" i="7"/>
  <c r="G110" i="7"/>
  <c r="G111" i="7"/>
  <c r="G112" i="7"/>
  <c r="G104" i="7"/>
  <c r="G95" i="7"/>
  <c r="G96" i="7"/>
  <c r="G97" i="7"/>
  <c r="G98" i="7"/>
  <c r="G99" i="7"/>
  <c r="G100" i="7"/>
  <c r="G101" i="7"/>
  <c r="G102" i="7"/>
  <c r="G94" i="7"/>
  <c r="G87" i="7"/>
  <c r="G88" i="7"/>
  <c r="G89" i="7"/>
  <c r="G90" i="7"/>
  <c r="G91" i="7"/>
  <c r="G92" i="7"/>
  <c r="G86" i="7"/>
  <c r="F150" i="7"/>
  <c r="F146" i="7"/>
  <c r="F137" i="7"/>
  <c r="F133" i="7"/>
  <c r="F123" i="7"/>
  <c r="F113" i="7"/>
  <c r="F103" i="7"/>
  <c r="F93" i="7"/>
  <c r="F85" i="7"/>
  <c r="E150" i="7"/>
  <c r="E146" i="7"/>
  <c r="E137" i="7"/>
  <c r="E84" i="7" s="1"/>
  <c r="E133" i="7"/>
  <c r="E123" i="7"/>
  <c r="E113" i="7"/>
  <c r="E103" i="7"/>
  <c r="E93" i="7"/>
  <c r="E85" i="7"/>
  <c r="D150" i="7"/>
  <c r="D146" i="7"/>
  <c r="D137" i="7"/>
  <c r="D133" i="7"/>
  <c r="D123" i="7"/>
  <c r="D113" i="7"/>
  <c r="D93" i="7"/>
  <c r="D85" i="7"/>
  <c r="C150" i="7"/>
  <c r="C146" i="7"/>
  <c r="C137" i="7"/>
  <c r="C133" i="7"/>
  <c r="C123" i="7"/>
  <c r="C113" i="7"/>
  <c r="C103" i="7"/>
  <c r="C93" i="7"/>
  <c r="C85" i="7"/>
  <c r="B150" i="7"/>
  <c r="B146" i="7"/>
  <c r="B137" i="7"/>
  <c r="B133" i="7"/>
  <c r="B123" i="7"/>
  <c r="B113" i="7"/>
  <c r="B103" i="7"/>
  <c r="B93" i="7"/>
  <c r="B85" i="7"/>
  <c r="G74" i="6"/>
  <c r="G73" i="6"/>
  <c r="G75" i="6" s="1"/>
  <c r="G68" i="6"/>
  <c r="G67" i="6" s="1"/>
  <c r="G61" i="6"/>
  <c r="G62" i="6"/>
  <c r="G63" i="6"/>
  <c r="G60" i="6"/>
  <c r="G59" i="6"/>
  <c r="G56" i="6"/>
  <c r="G57" i="6"/>
  <c r="G58" i="6"/>
  <c r="G55" i="6"/>
  <c r="G53" i="6"/>
  <c r="G47" i="6"/>
  <c r="G48" i="6"/>
  <c r="G49" i="6"/>
  <c r="G50" i="6"/>
  <c r="G51" i="6"/>
  <c r="G52" i="6"/>
  <c r="G46" i="6"/>
  <c r="G39" i="6"/>
  <c r="G38" i="6"/>
  <c r="G36" i="6"/>
  <c r="G35" i="6" s="1"/>
  <c r="G30" i="6"/>
  <c r="G31" i="6"/>
  <c r="G32" i="6"/>
  <c r="G33" i="6"/>
  <c r="G29" i="6"/>
  <c r="G28" i="6" s="1"/>
  <c r="G18" i="6"/>
  <c r="G19" i="6"/>
  <c r="G20" i="6"/>
  <c r="G21" i="6"/>
  <c r="G22" i="6"/>
  <c r="G23" i="6"/>
  <c r="G24" i="6"/>
  <c r="G25" i="6"/>
  <c r="G26" i="6"/>
  <c r="G27" i="6"/>
  <c r="G17" i="6"/>
  <c r="G11" i="6"/>
  <c r="G12" i="6"/>
  <c r="G10" i="6"/>
  <c r="G9" i="6"/>
  <c r="F75" i="6"/>
  <c r="F67" i="6"/>
  <c r="F59" i="6"/>
  <c r="F54" i="6"/>
  <c r="F65" i="6" s="1"/>
  <c r="F45" i="6"/>
  <c r="F37" i="6"/>
  <c r="F35" i="6"/>
  <c r="F28" i="6"/>
  <c r="F16" i="6"/>
  <c r="F41" i="6" s="1"/>
  <c r="E75" i="6"/>
  <c r="E67" i="6"/>
  <c r="E59" i="6"/>
  <c r="E54" i="6"/>
  <c r="E65" i="6" s="1"/>
  <c r="E45" i="6"/>
  <c r="E37" i="6"/>
  <c r="E35" i="6"/>
  <c r="E28" i="6"/>
  <c r="E16" i="6"/>
  <c r="D75" i="6"/>
  <c r="D67" i="6"/>
  <c r="D59" i="6"/>
  <c r="D54" i="6"/>
  <c r="D45" i="6"/>
  <c r="D37" i="6"/>
  <c r="D35" i="6"/>
  <c r="D28" i="6"/>
  <c r="C27" i="3"/>
  <c r="D27" i="3"/>
  <c r="E27" i="3"/>
  <c r="F27" i="3"/>
  <c r="G27" i="3"/>
  <c r="H27" i="3"/>
  <c r="C22" i="3"/>
  <c r="D22" i="3"/>
  <c r="E22" i="3"/>
  <c r="F22" i="3"/>
  <c r="G22" i="3"/>
  <c r="H22" i="3"/>
  <c r="B27" i="3"/>
  <c r="D16" i="6"/>
  <c r="D41" i="6" s="1"/>
  <c r="C75" i="6"/>
  <c r="C67" i="6"/>
  <c r="C59" i="6"/>
  <c r="C54" i="6"/>
  <c r="C65" i="6" s="1"/>
  <c r="C45" i="6"/>
  <c r="C37" i="6"/>
  <c r="C35" i="6"/>
  <c r="C28" i="6"/>
  <c r="C16" i="6"/>
  <c r="C41" i="6" s="1"/>
  <c r="B75" i="6"/>
  <c r="B67" i="6"/>
  <c r="B59" i="6"/>
  <c r="B54" i="6"/>
  <c r="B45" i="6"/>
  <c r="B37" i="6"/>
  <c r="B35" i="6"/>
  <c r="B28" i="6"/>
  <c r="B16" i="6"/>
  <c r="D70" i="5"/>
  <c r="D68" i="5"/>
  <c r="D64" i="5"/>
  <c r="D63" i="5"/>
  <c r="C70" i="5"/>
  <c r="C68" i="5"/>
  <c r="C64" i="5"/>
  <c r="C63" i="5"/>
  <c r="B68" i="5"/>
  <c r="B64" i="5"/>
  <c r="B63" i="5"/>
  <c r="D55" i="5"/>
  <c r="D53" i="5"/>
  <c r="D49" i="5"/>
  <c r="D48" i="5"/>
  <c r="C55" i="5"/>
  <c r="C53" i="5"/>
  <c r="C49" i="5"/>
  <c r="C48" i="5"/>
  <c r="B53" i="5"/>
  <c r="B49" i="5"/>
  <c r="B48" i="5"/>
  <c r="D40" i="5"/>
  <c r="D37" i="5"/>
  <c r="C40" i="5"/>
  <c r="C37" i="5"/>
  <c r="B40" i="5"/>
  <c r="B37" i="5"/>
  <c r="D29" i="5"/>
  <c r="C29" i="5"/>
  <c r="B29" i="5"/>
  <c r="D17" i="5"/>
  <c r="D13" i="5"/>
  <c r="C17" i="5"/>
  <c r="C13" i="5"/>
  <c r="B13" i="5"/>
  <c r="B13" i="3"/>
  <c r="C9" i="3"/>
  <c r="C8" i="3" s="1"/>
  <c r="C20" i="3" s="1"/>
  <c r="B9" i="3"/>
  <c r="F75" i="2"/>
  <c r="E75" i="2"/>
  <c r="F68" i="2"/>
  <c r="F79" i="2" s="1"/>
  <c r="E68" i="2"/>
  <c r="F63" i="2"/>
  <c r="E63" i="2"/>
  <c r="F57" i="2"/>
  <c r="E57" i="2"/>
  <c r="F42" i="2"/>
  <c r="E42" i="2"/>
  <c r="F38" i="2"/>
  <c r="E38" i="2"/>
  <c r="F31" i="2"/>
  <c r="E31" i="2"/>
  <c r="F27" i="2"/>
  <c r="E27" i="2"/>
  <c r="F23" i="2"/>
  <c r="E23" i="2"/>
  <c r="F19" i="2"/>
  <c r="E19" i="2"/>
  <c r="F9" i="2"/>
  <c r="E9" i="2"/>
  <c r="E47" i="2" s="1"/>
  <c r="C60" i="2"/>
  <c r="B60" i="2"/>
  <c r="C41" i="2"/>
  <c r="B41" i="2"/>
  <c r="C38" i="2"/>
  <c r="E79" i="2" l="1"/>
  <c r="E59" i="2"/>
  <c r="E81" i="2" s="1"/>
  <c r="F47" i="2"/>
  <c r="F59" i="2" s="1"/>
  <c r="F81" i="2" s="1"/>
  <c r="K20" i="4"/>
  <c r="E20" i="4"/>
  <c r="I20" i="4"/>
  <c r="C43" i="9"/>
  <c r="C77" i="9" s="1"/>
  <c r="B43" i="9"/>
  <c r="D9" i="9"/>
  <c r="E9" i="9"/>
  <c r="G9" i="9"/>
  <c r="B9" i="9"/>
  <c r="D43" i="9"/>
  <c r="E43" i="9"/>
  <c r="G43" i="9"/>
  <c r="B67" i="8"/>
  <c r="D67" i="8"/>
  <c r="C67" i="8"/>
  <c r="G67" i="8"/>
  <c r="G123" i="7"/>
  <c r="B84" i="7"/>
  <c r="C84" i="7"/>
  <c r="C159" i="7" s="1"/>
  <c r="G93" i="7"/>
  <c r="G133" i="7"/>
  <c r="G150" i="7"/>
  <c r="B159" i="7"/>
  <c r="D84" i="7"/>
  <c r="E159" i="7"/>
  <c r="F84" i="7"/>
  <c r="G113" i="7"/>
  <c r="G137" i="7"/>
  <c r="B41" i="6"/>
  <c r="B70" i="6" s="1"/>
  <c r="B65" i="6"/>
  <c r="G54" i="6"/>
  <c r="D65" i="6"/>
  <c r="D70" i="6" s="1"/>
  <c r="E70" i="6"/>
  <c r="B44" i="5"/>
  <c r="B11" i="5" s="1"/>
  <c r="B8" i="5" s="1"/>
  <c r="B21" i="5" s="1"/>
  <c r="B23" i="5" s="1"/>
  <c r="B25" i="5" s="1"/>
  <c r="B33" i="5" s="1"/>
  <c r="D44" i="5"/>
  <c r="D11" i="5" s="1"/>
  <c r="D8" i="5" s="1"/>
  <c r="C57" i="5"/>
  <c r="C59" i="5" s="1"/>
  <c r="D57" i="5"/>
  <c r="D59" i="5" s="1"/>
  <c r="B72" i="5"/>
  <c r="B74" i="5" s="1"/>
  <c r="C44" i="5"/>
  <c r="C11" i="5" s="1"/>
  <c r="C8" i="5" s="1"/>
  <c r="C21" i="5" s="1"/>
  <c r="C23" i="5" s="1"/>
  <c r="C25" i="5" s="1"/>
  <c r="C33" i="5" s="1"/>
  <c r="B57" i="5"/>
  <c r="B59" i="5" s="1"/>
  <c r="D21" i="5"/>
  <c r="D23" i="5" s="1"/>
  <c r="D25" i="5" s="1"/>
  <c r="D33" i="5" s="1"/>
  <c r="C72" i="5"/>
  <c r="C74" i="5" s="1"/>
  <c r="D72" i="5"/>
  <c r="D74" i="5" s="1"/>
  <c r="J20" i="4"/>
  <c r="G20" i="4"/>
  <c r="H20" i="4"/>
  <c r="G8" i="3"/>
  <c r="G20" i="3" s="1"/>
  <c r="F43" i="9"/>
  <c r="F9" i="9"/>
  <c r="E8" i="3"/>
  <c r="E20" i="3" s="1"/>
  <c r="B8" i="3"/>
  <c r="B20" i="3" s="1"/>
  <c r="G103" i="7"/>
  <c r="G85" i="7"/>
  <c r="F159" i="7"/>
  <c r="C70" i="6"/>
  <c r="F70" i="6"/>
  <c r="G45" i="6"/>
  <c r="G65" i="6" s="1"/>
  <c r="G16" i="6"/>
  <c r="G41" i="6" s="1"/>
  <c r="G37" i="6"/>
  <c r="G77" i="9" l="1"/>
  <c r="E77" i="9"/>
  <c r="D77" i="9"/>
  <c r="B77" i="9"/>
  <c r="F77" i="9"/>
  <c r="D159" i="7"/>
  <c r="G84" i="7"/>
  <c r="G159" i="7" s="1"/>
  <c r="G42" i="6"/>
  <c r="G70" i="6"/>
  <c r="B38" i="2" l="1"/>
  <c r="C31" i="2"/>
  <c r="B31" i="2"/>
  <c r="C25" i="2"/>
  <c r="B25" i="2"/>
  <c r="C17" i="2"/>
  <c r="B17" i="2"/>
  <c r="C9" i="2"/>
  <c r="B9" i="2"/>
  <c r="B47" i="2" l="1"/>
  <c r="B62" i="2" s="1"/>
  <c r="C47" i="2"/>
  <c r="C62" i="2" s="1"/>
  <c r="A2" i="3"/>
  <c r="G7" i="14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1" i="10"/>
  <c r="G30" i="10"/>
  <c r="G29" i="10"/>
  <c r="G28" i="10" s="1"/>
  <c r="G27" i="10"/>
  <c r="G26" i="10"/>
  <c r="G25" i="10"/>
  <c r="G23" i="10"/>
  <c r="G22" i="10"/>
  <c r="G11" i="10"/>
  <c r="G13" i="10"/>
  <c r="G14" i="10"/>
  <c r="G15" i="10"/>
  <c r="G17" i="10"/>
  <c r="G16" i="10" s="1"/>
  <c r="G18" i="10"/>
  <c r="G19" i="10"/>
  <c r="F21" i="10"/>
  <c r="F33" i="10" s="1"/>
  <c r="E21" i="10"/>
  <c r="E33" i="10" s="1"/>
  <c r="D21" i="10"/>
  <c r="D33" i="10" s="1"/>
  <c r="C21" i="10"/>
  <c r="C33" i="10" s="1"/>
  <c r="B21" i="10"/>
  <c r="B33" i="10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G12" i="10" l="1"/>
  <c r="G9" i="10" s="1"/>
  <c r="G24" i="10"/>
  <c r="G21" i="10" s="1"/>
  <c r="C32" i="11"/>
  <c r="G32" i="11"/>
  <c r="B32" i="11"/>
  <c r="F32" i="11"/>
  <c r="D32" i="11"/>
  <c r="E32" i="11"/>
  <c r="C8" i="12"/>
  <c r="C30" i="12" s="1"/>
  <c r="G33" i="10" l="1"/>
  <c r="E8" i="12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<sst xmlns="http://schemas.openxmlformats.org/spreadsheetml/2006/main" count="1077" uniqueCount="656">
  <si>
    <t>Formato 1 Estado de Situación Financiera Detallado - LDF</t>
  </si>
  <si>
    <t>Estado de Situación Financiera Detallado - LDF</t>
  </si>
  <si>
    <t>(PESOS)</t>
  </si>
  <si>
    <t xml:space="preserve">   Concepto (c)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</si>
  <si>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</si>
  <si>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</si>
  <si>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</si>
  <si>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</si>
  <si>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</si>
  <si>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</si>
  <si>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</si>
  <si>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</si>
  <si>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</si>
  <si>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</si>
  <si>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</si>
  <si>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</si>
  <si>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</si>
  <si>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</si>
  <si>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</si>
  <si>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</si>
  <si>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</si>
  <si>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</si>
  <si>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</si>
  <si>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</si>
  <si>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</si>
  <si>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</si>
  <si>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</si>
  <si>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</si>
  <si>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</si>
  <si>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</si>
  <si>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</si>
  <si>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</si>
  <si>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</si>
  <si>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</si>
  <si>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</si>
  <si>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</si>
  <si>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</si>
  <si>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</si>
  <si>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</si>
  <si>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</si>
  <si>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</si>
  <si>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</si>
  <si>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</si>
  <si>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</si>
  <si>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</si>
  <si>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</si>
  <si>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</si>
  <si>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</si>
  <si>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</si>
  <si>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</si>
  <si>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</si>
  <si>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</si>
  <si>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</si>
  <si>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</si>
  <si>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</si>
  <si>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</si>
  <si>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</si>
  <si>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</si>
  <si>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</si>
  <si>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</si>
  <si>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</si>
  <si>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</si>
  <si>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</si>
  <si>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</si>
  <si>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</si>
  <si>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</si>
  <si>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</si>
  <si>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</si>
  <si>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</si>
  <si>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</si>
  <si>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</si>
  <si>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</si>
  <si>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</si>
  <si>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</si>
  <si>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</si>
  <si>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</si>
  <si>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</si>
  <si>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</si>
  <si>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</si>
  <si>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</si>
  <si>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</si>
  <si>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</si>
  <si>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</si>
  <si>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</si>
  <si>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</si>
  <si>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</si>
  <si>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</si>
  <si>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</si>
  <si>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</si>
  <si>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</si>
  <si>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</si>
  <si>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</si>
  <si>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</si>
  <si>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</si>
  <si>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</si>
  <si>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</si>
  <si>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</si>
  <si>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</si>
  <si>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</si>
  <si>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</si>
  <si>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</si>
  <si>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</si>
  <si>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</si>
  <si>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</si>
  <si>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</si>
  <si>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</si>
  <si>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</si>
  <si>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</si>
  <si>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</si>
  <si>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</si>
  <si>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</si>
  <si>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</si>
  <si>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</si>
  <si>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</si>
  <si>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</si>
  <si>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</si>
  <si>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</si>
  <si>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</si>
  <si>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</si>
  <si>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</si>
  <si>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</si>
  <si>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</si>
  <si>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Formato 2 Informe Analítico de la Deuda Pública y Otros Pasivos - LDF</t>
  </si>
  <si>
    <t>Informe Analítico de la Deuda Pública y Otros Pasivos - LDF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</si>
  <si>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</si>
  <si>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</si>
  <si>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</si>
  <si>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</si>
  <si>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</si>
  <si>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</si>
  <si>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</si>
  <si>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</si>
  <si>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</si>
  <si>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</si>
  <si>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</si>
  <si>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</si>
  <si>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</si>
  <si>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</si>
  <si>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</si>
  <si>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</si>
  <si>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</si>
  <si>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</si>
  <si>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</si>
  <si>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</si>
  <si>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</si>
  <si>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</si>
  <si>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</si>
  <si>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</si>
  <si>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</si>
  <si>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</si>
  <si>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t>*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</si>
  <si>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</si>
  <si>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</si>
  <si>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</si>
  <si>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</si>
  <si>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</si>
  <si>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</si>
  <si>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</si>
  <si>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</si>
  <si>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</si>
  <si>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</si>
  <si>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</si>
  <si>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Formato 3 Informe Analítico de Obligaciones Diferentes de Financiamientos - LDF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</si>
  <si>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</si>
  <si>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</si>
  <si>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</si>
  <si>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</si>
  <si>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</si>
  <si>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</si>
  <si>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</si>
  <si>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</si>
  <si>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</si>
  <si>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</si>
  <si>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</si>
  <si>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</si>
  <si>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</si>
  <si>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</si>
  <si>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</si>
  <si>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</si>
  <si>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</si>
  <si>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</si>
  <si>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</si>
  <si>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</si>
  <si>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Formato 4 Balance Presupuestario - LDF</t>
  </si>
  <si>
    <t>Balance Presupuestario - LDF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</si>
  <si>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</si>
  <si>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</si>
  <si>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</si>
  <si>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</si>
  <si>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</si>
  <si>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</si>
  <si>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</si>
  <si>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</si>
  <si>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</si>
  <si>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</si>
  <si>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</si>
  <si>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</si>
  <si>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</si>
  <si>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</si>
  <si>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</si>
  <si>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</si>
  <si>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</si>
  <si>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</si>
  <si>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</si>
  <si>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</si>
  <si>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</si>
  <si>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</si>
  <si>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</si>
  <si>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</si>
  <si>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</si>
  <si>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</si>
  <si>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</si>
  <si>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</si>
  <si>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</si>
  <si>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</si>
  <si>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</si>
  <si>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</si>
  <si>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</si>
  <si>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</si>
  <si>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</si>
  <si>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</si>
  <si>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</si>
  <si>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</si>
  <si>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</si>
  <si>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Formato 5 Estado Analítico de Ingresos Detallado - LDF</t>
  </si>
  <si>
    <t>Estado Analítico de Ingresos Detallado - LDF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</si>
  <si>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</si>
  <si>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</si>
  <si>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</si>
  <si>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</si>
  <si>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</si>
  <si>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</si>
  <si>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</si>
  <si>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</si>
  <si>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</si>
  <si>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</si>
  <si>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</si>
  <si>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</si>
  <si>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</si>
  <si>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</si>
  <si>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</si>
  <si>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</si>
  <si>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</si>
  <si>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</si>
  <si>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</si>
  <si>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</si>
  <si>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</si>
  <si>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</si>
  <si>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</si>
  <si>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</si>
  <si>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</si>
  <si>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</si>
  <si>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</si>
  <si>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</si>
  <si>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</si>
  <si>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</si>
  <si>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</si>
  <si>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</si>
  <si>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</si>
  <si>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</si>
  <si>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</si>
  <si>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</si>
  <si>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</si>
  <si>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</si>
  <si>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</si>
  <si>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</si>
  <si>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</si>
  <si>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</si>
  <si>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</si>
  <si>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</si>
  <si>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</si>
  <si>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</si>
  <si>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</si>
  <si>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</si>
  <si>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</si>
  <si>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</si>
  <si>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</si>
  <si>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</si>
  <si>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</si>
  <si>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</si>
  <si>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</si>
  <si>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</si>
  <si>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</si>
  <si>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</si>
  <si>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</si>
  <si>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</si>
  <si>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</si>
  <si>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</si>
  <si>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</si>
  <si>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</si>
  <si>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</si>
  <si>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</si>
  <si>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</si>
  <si>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</si>
  <si>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</si>
  <si>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</si>
  <si>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</si>
  <si>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</si>
  <si>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</si>
  <si>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</si>
  <si>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</si>
  <si>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</si>
  <si>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</si>
  <si>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</si>
  <si>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</si>
  <si>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</si>
  <si>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</si>
  <si>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</si>
  <si>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</si>
  <si>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</si>
  <si>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</si>
  <si>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</si>
  <si>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</si>
  <si>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</si>
  <si>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</si>
  <si>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</si>
  <si>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</si>
  <si>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</si>
  <si>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</si>
  <si>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</si>
  <si>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</si>
  <si>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</si>
  <si>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</si>
  <si>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</si>
  <si>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</si>
  <si>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</si>
  <si>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</si>
  <si>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</si>
  <si>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</si>
  <si>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</si>
  <si>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</si>
  <si>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</si>
  <si>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</si>
  <si>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</si>
  <si>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</si>
  <si>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</si>
  <si>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</si>
  <si>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</si>
  <si>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</si>
  <si>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</si>
  <si>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</si>
  <si>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</si>
  <si>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</si>
  <si>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</si>
  <si>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</si>
  <si>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</si>
  <si>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</si>
  <si>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</si>
  <si>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</si>
  <si>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</si>
  <si>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</si>
  <si>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</si>
  <si>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</si>
  <si>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</si>
  <si>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</si>
  <si>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</si>
  <si>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</si>
  <si>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</si>
  <si>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</si>
  <si>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</si>
  <si>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</si>
  <si>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</si>
  <si>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</si>
  <si>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</si>
  <si>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</si>
  <si>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</si>
  <si>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</si>
  <si>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</si>
  <si>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</si>
  <si>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</si>
  <si>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</si>
  <si>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</si>
  <si>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</si>
  <si>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</si>
  <si>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</si>
  <si>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</si>
  <si>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</si>
  <si>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</si>
  <si>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</si>
  <si>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</si>
  <si>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Formato 6 b) Estado Analítico del Ejercicio del Presupuesto de Egresos Detallado - LDF 
                        (Clasificación Administrativa)</t>
  </si>
  <si>
    <t>Clasificación Administrativa</t>
  </si>
  <si>
    <t>I. Gasto No Etiquetado (I=A+B+C+D+E+F+G+H)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</si>
  <si>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</si>
  <si>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</si>
  <si>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</si>
  <si>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</si>
  <si>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</si>
  <si>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</si>
  <si>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</si>
  <si>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</si>
  <si>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 (II=A+B+C+D+E+F+G+H)</t>
  </si>
  <si>
    <t>Formato 6 c) Estado Analítico del Ejercicio del Presupuesto de Egresos Detallado -LDF 
                       (Clasificación Funcional)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</si>
  <si>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</si>
  <si>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</si>
  <si>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</si>
  <si>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</si>
  <si>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</si>
  <si>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</si>
  <si>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</si>
  <si>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</si>
  <si>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</si>
  <si>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</si>
  <si>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</si>
  <si>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</si>
  <si>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</si>
  <si>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</si>
  <si>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</si>
  <si>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</si>
  <si>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</si>
  <si>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</si>
  <si>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</si>
  <si>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</si>
  <si>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</si>
  <si>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</si>
  <si>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</si>
  <si>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</si>
  <si>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</si>
  <si>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</si>
  <si>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</si>
  <si>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</si>
  <si>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</si>
  <si>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</si>
  <si>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</si>
  <si>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</si>
  <si>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</si>
  <si>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</si>
  <si>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</si>
  <si>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</si>
  <si>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</si>
  <si>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II. Gasto Etiquetado (II=A+B+C+D)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</si>
  <si>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</si>
  <si>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</si>
  <si>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</si>
  <si>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</si>
  <si>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</si>
  <si>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</si>
  <si>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</si>
  <si>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</si>
  <si>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</si>
  <si>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</si>
  <si>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</si>
  <si>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</si>
  <si>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</si>
  <si>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</si>
  <si>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</si>
  <si>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</si>
  <si>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</si>
  <si>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</si>
  <si>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</si>
  <si>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</si>
  <si>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</si>
  <si>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</si>
  <si>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</si>
  <si>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</si>
  <si>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</si>
  <si>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</si>
  <si>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</si>
  <si>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</si>
  <si>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</si>
  <si>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</si>
  <si>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</si>
  <si>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</si>
  <si>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</si>
  <si>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</si>
  <si>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</si>
  <si>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</si>
  <si>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</si>
  <si>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</si>
  <si>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</si>
  <si>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</si>
  <si>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</si>
  <si>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</si>
  <si>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</si>
  <si>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</si>
  <si>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</si>
  <si>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</si>
  <si>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</si>
  <si>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</si>
  <si>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</si>
  <si>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</si>
  <si>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</si>
  <si>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</si>
  <si>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</si>
  <si>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</si>
  <si>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</si>
  <si>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</si>
  <si>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</si>
  <si>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</si>
  <si>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</si>
  <si>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</si>
  <si>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</si>
  <si>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</si>
  <si>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</si>
  <si>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</si>
  <si>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</si>
  <si>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</si>
  <si>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</si>
  <si>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</si>
  <si>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</si>
  <si>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</si>
  <si>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</si>
  <si>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</si>
  <si>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</si>
  <si>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</si>
  <si>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</si>
  <si>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</si>
  <si>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</si>
  <si>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</si>
  <si>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</si>
  <si>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</si>
  <si>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</si>
  <si>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</si>
  <si>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</si>
  <si>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</si>
  <si>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</si>
  <si>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</si>
  <si>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</si>
  <si>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</si>
  <si>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</si>
  <si>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</si>
  <si>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</si>
  <si>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</si>
  <si>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</si>
  <si>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</si>
  <si>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</si>
  <si>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</si>
  <si>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</si>
  <si>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</si>
  <si>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</si>
  <si>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</si>
  <si>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</si>
  <si>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</si>
  <si>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</si>
  <si>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</si>
  <si>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</si>
  <si>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</si>
  <si>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</si>
  <si>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</si>
  <si>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</si>
  <si>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</si>
  <si>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</si>
  <si>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</si>
  <si>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</si>
  <si>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</si>
  <si>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</si>
  <si>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</si>
  <si>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</si>
  <si>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</si>
  <si>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</si>
  <si>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</si>
  <si>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</si>
  <si>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</si>
  <si>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</si>
  <si>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</si>
  <si>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</si>
  <si>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</si>
  <si>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</si>
  <si>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1.   Ingresos de Libre Disposición (1=A+B+C+D+E+F+G+H+I+J+K+L)</t>
  </si>
  <si>
    <t>A.     Impuestos</t>
  </si>
  <si>
    <t>B.     Cuotas y Aportaciones de Seguridad Social</t>
  </si>
  <si>
    <t>E.     Productos</t>
  </si>
  <si>
    <t>F.     Aprovechamientos</t>
  </si>
  <si>
    <t>I.      Incentivos Derivados de la Colaboración Fiscal</t>
  </si>
  <si>
    <t>K.     Convenios</t>
  </si>
  <si>
    <t>L.     Otros Ingresos de Libre Disposición</t>
  </si>
  <si>
    <t>2.   Transferencias Federales Etiquetadas (2=A+B+C+D+E)</t>
  </si>
  <si>
    <t>A.     Aportaciones</t>
  </si>
  <si>
    <t>B.     Convenios</t>
  </si>
  <si>
    <t>E.     Otras Transferencias Federales Etiquetadas</t>
  </si>
  <si>
    <t>3.   Ingresos Derivados de Financiamientos (3=A)</t>
  </si>
  <si>
    <t>A.     Ingresos Derivados de Financiamientos</t>
  </si>
  <si>
    <t>4.   Total de Ingresos Proyectados (4=1+2+3)</t>
  </si>
  <si>
    <t/>
  </si>
  <si>
    <t>Concepto ( b )</t>
  </si>
  <si>
    <t>A.     Servicios Personales</t>
  </si>
  <si>
    <t>B.     Materiales y Suministros</t>
  </si>
  <si>
    <t>E.     Bienes Muebles, Inmuebles e Intangibles</t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</si>
  <si>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 los egresos totales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</si>
  <si>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egresos devengados al cierre trimestral más reciente disponible y estimados para el resto del ejercicio. </t>
    </r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</si>
  <si>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al momento contable de los ingresos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</si>
  <si>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ingresos devengados al cierre trimestral más reciente disponible y estimados para el resto del ejercicio. </t>
    </r>
  </si>
  <si>
    <t>2024 (d)</t>
  </si>
  <si>
    <t>31 de diciembre de 2023 (e)</t>
  </si>
  <si>
    <t>Saldo al 31 de diciembre de 2023 (d)</t>
  </si>
  <si>
    <t>Al 31 de Diciembre de 2023 y al 31 de Marzo de 2024 (b)</t>
  </si>
  <si>
    <t>Del 1 de Enero al 31 de Marzo de 2024 (b)</t>
  </si>
  <si>
    <t>Monto pagado de la inversión al 31 de Marzo de 2024 (k)</t>
  </si>
  <si>
    <t>Monto pagado de la inversión actualizado al 31 de Marzo de 2024 (l)</t>
  </si>
  <si>
    <t>Saldo pendiente por pagar de la inversión al 31 de Marzo de 2024 (m = g – l)</t>
  </si>
  <si>
    <t>Poder Legislativo del Estado de Guanajuato (a)</t>
  </si>
  <si>
    <t>21112-C101 JUNTA DE GOB.Y COORDINACION POLITICA</t>
  </si>
  <si>
    <t>21112-C102 GRUPO PARLAMENTARIO DEL PAN</t>
  </si>
  <si>
    <t>21112-C103 GRUPO PARLAMENTARIO DEL PRI</t>
  </si>
  <si>
    <t>21112-C105 GRUPO PARLAMENTARIO DEL PVEM</t>
  </si>
  <si>
    <t>21112-C108 MESA DIRECTIVA</t>
  </si>
  <si>
    <t>21112-C110 GRUPO PARLAMENTARIO DEL MORENA</t>
  </si>
  <si>
    <t>21112-C111 REP. PARL. PARTIDO MOV. CIUDADANO</t>
  </si>
  <si>
    <t>21112-C112 SIN PARTIDO</t>
  </si>
  <si>
    <t>21112-C201 SECRETARÍA GENERAL</t>
  </si>
  <si>
    <t>21112-C202 DIRECCIÓN GENERAL PARLAMENTARIA</t>
  </si>
  <si>
    <t>21112-C203 DIRECCIÓN GENERAL DE ARCHIVOS</t>
  </si>
  <si>
    <t>21112-C204 DIR. DE ESTUDIOS DE LAS FZAS. PUBLICAS</t>
  </si>
  <si>
    <t>21112-C205 DIR. DE TRANSP. Y PARLAMENTO ABIERTO</t>
  </si>
  <si>
    <t>21112-C206 INSTITUTO DE INVESTIGACIONES LEGISLATIVA</t>
  </si>
  <si>
    <t>21112-C207 DIR. DE GESTIÓN Y VINCULACIÓN SOCIAL</t>
  </si>
  <si>
    <t>21112-C208 DIRECCIÓN GENERAL DE ADMINISTRACIÓN</t>
  </si>
  <si>
    <t>21112-C209 DIRECCIÓN DE GESTIÓN DE CAPITAL HUMANO</t>
  </si>
  <si>
    <t>21112-C210 DIRECCIÓN DE ADMINISTRACIÓN FINANCIERA</t>
  </si>
  <si>
    <t>21112-C211 DIR. DE INN. Y DESARROLLO TEGNOLOGICO</t>
  </si>
  <si>
    <t>21112-C212 DIR. DE REC. MATERIALES Y SERV. GRALES.</t>
  </si>
  <si>
    <t>21112-C215 DIRECCIÓN DE ASUNTOS JURÍDICOS</t>
  </si>
  <si>
    <t>21112-C217 DIR. DE EVAL. Y MONITOREO LEGISLATIVO</t>
  </si>
  <si>
    <t>21112-C218 DIR. DE PROC. LEG. Y DES. PARLAMENTARIO</t>
  </si>
  <si>
    <t>21112-C221 DIR. DEL REL. INTERINSTITUCIONALES</t>
  </si>
  <si>
    <t>21112-C301 ÓRGANO INTERNO DE CONTROL</t>
  </si>
  <si>
    <t>21112-C510 DESPACHO DEL AUDITOR SUPERIOR</t>
  </si>
  <si>
    <t>21112-C511 SECRETARÍA PARTICULAR</t>
  </si>
  <si>
    <t>21112-C520 SECRETARÍA TÉCNICA</t>
  </si>
  <si>
    <t>21112-C521 DIRECCIÓN DE PLANEACIÓN ESTRATÉGICA, INF</t>
  </si>
  <si>
    <t>21112-C522 DIRECCIÓN DE VINCULACIÓN, TRANSPARENCIA</t>
  </si>
  <si>
    <t>21112-C530 AUDITORÍA ESP DE CUMPLIMIENTO FINANCIERO</t>
  </si>
  <si>
    <t>21112-C531 DIR. DE A Y R DE CUENTA PÚBLICA ESTATAL</t>
  </si>
  <si>
    <t>21112-C532 DIR. DE A Y R DE CUENTA PÚBLICA MUNICIPA</t>
  </si>
  <si>
    <t>21112-C533 DIR. DE AUDITORÍA DE INFRAESTRUCTURA PÚB</t>
  </si>
  <si>
    <t>21112-C534 UNIDAD DE LABORATORIO DE OBRA PÚBLICA</t>
  </si>
  <si>
    <t>21112-C540 AUDITORÍA ESP DE EVALUACIÓN AL DESEPEÑO</t>
  </si>
  <si>
    <t>21112-C541 DIRECCIÓN DE AUDITORÍA DE DESEMPEÑO</t>
  </si>
  <si>
    <t>21112-C550 DIRECCIÓN GENERAL DE ASUNTOS JURÍDICOS</t>
  </si>
  <si>
    <t>21112-C551 DIRECCIÓN DE INVESTIGACIÓN</t>
  </si>
  <si>
    <t>21112-C552 DIRECCIÓN DE SUBSTANCIACIÓN</t>
  </si>
  <si>
    <t>21112-C553 DIR CONTENCIOSO Y PROCEDIMIENTOS LEGALES</t>
  </si>
  <si>
    <t>21112-C610 DIRECCIÓN GENERAL DE ADMINISTRACIÓN</t>
  </si>
  <si>
    <t>21112-C611 DIRECCIÓN DE ADMINISTRACIÓN Y FINANZAS</t>
  </si>
  <si>
    <t>21112-C612 DIRECCIÓN DE DESARROLLO INSTITUCIONAL</t>
  </si>
  <si>
    <t>21112-C613 DIRECCIÓN DE TECNOLOGÍAS DE LA INFORMACI</t>
  </si>
  <si>
    <t>21112-C614 UINDAD ARCHIVO CORRESPON Y NOTIFICACIÓN</t>
  </si>
  <si>
    <t>2025 (d)</t>
  </si>
  <si>
    <t>2026 (d)</t>
  </si>
  <si>
    <t>2027 (d)</t>
  </si>
  <si>
    <t>2028 (d)</t>
  </si>
  <si>
    <r>
      <t xml:space="preserve">2018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</si>
  <si>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2019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</si>
  <si>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2020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</si>
  <si>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2021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</si>
  <si>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t>Prestación Laboral</t>
  </si>
  <si>
    <t>Beneficio Definido</t>
  </si>
  <si>
    <t>Valuaciones Actuariales del Norte, S. C.</t>
  </si>
  <si>
    <t>NA</t>
  </si>
  <si>
    <t>Año en Cuestión 2024
(de iniciativa de Ley) (c)</t>
  </si>
  <si>
    <t>2029  (d)</t>
  </si>
  <si>
    <t>2025  (d)</t>
  </si>
  <si>
    <t>2029 (d)</t>
  </si>
  <si>
    <r>
      <t xml:space="preserve">2022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</si>
  <si>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del Ejercicio Vigente 2023 </t>
    </r>
    <r>
      <rPr>
        <b/>
        <vertAlign val="superscript"/>
        <sz val="8.25"/>
        <color theme="1"/>
        <rFont val="Calibri"/>
        <family val="2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</si>
  <si>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r>
      <t xml:space="preserve">Año del Ejercicio Vigente 2023 </t>
    </r>
    <r>
      <rPr>
        <b/>
        <sz val="8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</si>
</sst>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dd/mm/yyyy;@"/>
    <numFmt numFmtId="165" formatCode="#,##0.00_ ;\-#,##0.00\ "/>
    <numFmt numFmtId="166" formatCode="0.000"/>
    <numFmt numFmtId="167" formatCode="#,##0.0"/>
    <numFmt numFmtId="168" formatCode="_-* #,##0_-;\-* #,##0_-;_-* &quot;-&quot;??_-;_-@_-"/>
    <numFmt numFmtId="169" formatCode="0.000%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vertAlign val="superscript"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vertAlign val="superscript"/>
      <sz val="8.25"/>
      <color theme="1"/>
      <name val="Calibri"/>
      <family val="2"/>
    </font>
    <font>
      <vertAlign val="superscript"/>
      <sz val="8.25"/>
      <color theme="1"/>
      <name val="Calibri"/>
      <family val="2"/>
    </font>
    <font>
      <b/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4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20">
    <xf numFmtId="0" fontId="0" fillId="0" borderId="0" xfId="0"/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indent="3"/>
    </xf>
    <xf numFmtId="0" fontId="3" fillId="0" borderId="7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5" xfId="0" applyFont="1" applyBorder="1"/>
    <xf numFmtId="0" fontId="2" fillId="0" borderId="14" xfId="0" applyFont="1" applyBorder="1" applyAlignment="1" applyProtection="1">
      <alignment vertical="center"/>
      <protection locked="0"/>
    </xf>
    <xf numFmtId="0" fontId="2" fillId="2" borderId="12" xfId="0" applyFont="1" applyFill="1" applyBorder="1" applyAlignment="1">
      <alignment horizontal="left" vertical="center" wrapText="1" indent="3"/>
    </xf>
    <xf numFmtId="4" fontId="2" fillId="0" borderId="14" xfId="0" applyNumberFormat="1" applyFont="1" applyBorder="1" applyProtection="1">
      <protection locked="0"/>
    </xf>
    <xf numFmtId="4" fontId="7" fillId="2" borderId="16" xfId="0" applyNumberFormat="1" applyFont="1" applyFill="1" applyBorder="1"/>
    <xf numFmtId="4" fontId="8" fillId="2" borderId="16" xfId="0" applyNumberFormat="1" applyFont="1" applyFill="1" applyBorder="1"/>
    <xf numFmtId="4" fontId="2" fillId="0" borderId="14" xfId="0" applyNumberFormat="1" applyFont="1" applyBorder="1"/>
    <xf numFmtId="0" fontId="2" fillId="0" borderId="14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indent="3"/>
    </xf>
    <xf numFmtId="0" fontId="2" fillId="0" borderId="14" xfId="0" applyFont="1" applyBorder="1" applyAlignment="1">
      <alignment horizontal="left" vertical="center" wrapText="1" indent="9"/>
    </xf>
    <xf numFmtId="4" fontId="8" fillId="2" borderId="16" xfId="0" applyNumberFormat="1" applyFont="1" applyFill="1" applyBorder="1" applyAlignment="1">
      <alignment vertical="center"/>
    </xf>
    <xf numFmtId="0" fontId="2" fillId="0" borderId="14" xfId="0" applyFont="1" applyBorder="1" applyAlignment="1">
      <alignment vertical="center"/>
    </xf>
    <xf numFmtId="4" fontId="2" fillId="0" borderId="14" xfId="0" applyNumberFormat="1" applyFont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indent="3"/>
    </xf>
    <xf numFmtId="0" fontId="2" fillId="3" borderId="13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indent="3"/>
    </xf>
    <xf numFmtId="4" fontId="2" fillId="0" borderId="13" xfId="0" applyNumberFormat="1" applyFont="1" applyBorder="1" applyAlignment="1" applyProtection="1">
      <alignment vertical="center"/>
      <protection locked="0"/>
    </xf>
    <xf numFmtId="0" fontId="3" fillId="0" borderId="14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left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left" vertical="center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>
      <alignment horizontal="left" vertical="center" indent="2"/>
    </xf>
    <xf numFmtId="0" fontId="2" fillId="0" borderId="13" xfId="0" applyFont="1" applyBorder="1" applyAlignment="1">
      <alignment horizontal="left" vertical="center" indent="2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vertical="center" indent="3"/>
    </xf>
    <xf numFmtId="4" fontId="0" fillId="0" borderId="14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5"/>
    </xf>
    <xf numFmtId="4" fontId="0" fillId="0" borderId="14" xfId="0" applyNumberFormat="1" applyBorder="1" applyAlignment="1">
      <alignment vertical="center"/>
    </xf>
    <xf numFmtId="0" fontId="0" fillId="0" borderId="14" xfId="0" applyBorder="1" applyAlignment="1">
      <alignment horizontal="left" indent="3"/>
    </xf>
    <xf numFmtId="0" fontId="2" fillId="0" borderId="14" xfId="0" applyFont="1" applyBorder="1" applyAlignment="1">
      <alignment horizontal="left" indent="2"/>
    </xf>
    <xf numFmtId="0" fontId="0" fillId="0" borderId="14" xfId="0" applyBorder="1" applyAlignment="1">
      <alignment horizontal="left" vertical="center" indent="2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15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4" fontId="0" fillId="0" borderId="14" xfId="0" applyNumberFormat="1" applyBorder="1" applyAlignment="1" applyProtection="1">
      <alignment horizontal="right" vertical="top"/>
      <protection locked="0"/>
    </xf>
    <xf numFmtId="4" fontId="0" fillId="0" borderId="8" xfId="0" applyNumberFormat="1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left" vertical="center" indent="9"/>
    </xf>
    <xf numFmtId="4" fontId="0" fillId="0" borderId="8" xfId="0" applyNumberFormat="1" applyBorder="1" applyAlignment="1">
      <alignment horizontal="right" vertical="center"/>
    </xf>
    <xf numFmtId="0" fontId="0" fillId="0" borderId="11" xfId="0" applyBorder="1" applyAlignment="1">
      <alignment horizontal="center"/>
    </xf>
    <xf numFmtId="0" fontId="0" fillId="0" borderId="14" xfId="0" applyBorder="1" applyAlignment="1">
      <alignment horizontal="left" vertical="center" wrapText="1" indent="9"/>
    </xf>
    <xf numFmtId="0" fontId="0" fillId="0" borderId="14" xfId="0" applyBorder="1" applyAlignment="1">
      <alignment horizontal="left" wrapText="1" indent="9"/>
    </xf>
    <xf numFmtId="4" fontId="0" fillId="0" borderId="15" xfId="0" applyNumberFormat="1" applyBorder="1"/>
    <xf numFmtId="4" fontId="2" fillId="0" borderId="14" xfId="0" applyNumberFormat="1" applyFont="1" applyBorder="1" applyAlignment="1" applyProtection="1">
      <alignment horizontal="right" vertical="top"/>
      <protection locked="0"/>
    </xf>
    <xf numFmtId="0" fontId="0" fillId="3" borderId="14" xfId="0" applyFill="1" applyBorder="1" applyAlignment="1">
      <alignment horizontal="left" vertical="center" indent="6"/>
    </xf>
    <xf numFmtId="0" fontId="0" fillId="3" borderId="14" xfId="0" applyFill="1" applyBorder="1" applyAlignment="1">
      <alignment horizontal="left" vertical="center" indent="9"/>
    </xf>
    <xf numFmtId="0" fontId="0" fillId="3" borderId="14" xfId="0" applyFill="1" applyBorder="1" applyAlignment="1">
      <alignment horizontal="left" vertical="center" indent="3"/>
    </xf>
    <xf numFmtId="0" fontId="0" fillId="3" borderId="14" xfId="0" applyFill="1" applyBorder="1" applyAlignment="1">
      <alignment horizontal="left" indent="9"/>
    </xf>
    <xf numFmtId="0" fontId="0" fillId="3" borderId="14" xfId="0" applyFill="1" applyBorder="1" applyAlignment="1">
      <alignment horizontal="left" indent="3"/>
    </xf>
    <xf numFmtId="0" fontId="0" fillId="0" borderId="8" xfId="0" applyBorder="1" applyAlignment="1">
      <alignment horizontal="center" vertical="center"/>
    </xf>
    <xf numFmtId="4" fontId="2" fillId="0" borderId="8" xfId="0" applyNumberFormat="1" applyFont="1" applyBorder="1" applyAlignment="1">
      <alignment horizontal="right" vertical="center"/>
    </xf>
    <xf numFmtId="4" fontId="0" fillId="0" borderId="14" xfId="0" applyNumberFormat="1" applyBorder="1"/>
    <xf numFmtId="0" fontId="0" fillId="0" borderId="14" xfId="0" applyBorder="1" applyAlignment="1">
      <alignment horizontal="left" indent="6"/>
    </xf>
    <xf numFmtId="4" fontId="0" fillId="2" borderId="16" xfId="0" applyNumberFormat="1" applyFill="1" applyBorder="1" applyAlignment="1">
      <alignment vertical="center"/>
    </xf>
    <xf numFmtId="4" fontId="0" fillId="0" borderId="14" xfId="0" applyNumberFormat="1" applyBorder="1" applyProtection="1">
      <protection locked="0"/>
    </xf>
    <xf numFmtId="0" fontId="0" fillId="0" borderId="13" xfId="0" applyBorder="1" applyAlignment="1">
      <alignment horizontal="left" vertical="center" indent="6"/>
    </xf>
    <xf numFmtId="4" fontId="0" fillId="0" borderId="13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12"/>
    </xf>
    <xf numFmtId="4" fontId="0" fillId="0" borderId="13" xfId="0" applyNumberFormat="1" applyBorder="1" applyProtection="1">
      <protection locked="0"/>
    </xf>
    <xf numFmtId="0" fontId="0" fillId="2" borderId="16" xfId="0" applyFill="1" applyBorder="1" applyAlignment="1">
      <alignment vertical="center"/>
    </xf>
    <xf numFmtId="0" fontId="0" fillId="0" borderId="14" xfId="0" applyBorder="1" applyAlignment="1" applyProtection="1">
      <alignment horizontal="left" vertical="center" indent="4"/>
      <protection locked="0"/>
    </xf>
    <xf numFmtId="164" fontId="0" fillId="0" borderId="14" xfId="0" applyNumberFormat="1" applyBorder="1" applyAlignment="1" applyProtection="1">
      <alignment vertical="center"/>
      <protection locked="0"/>
    </xf>
    <xf numFmtId="0" fontId="0" fillId="0" borderId="7" xfId="0" applyBorder="1"/>
    <xf numFmtId="4" fontId="0" fillId="0" borderId="13" xfId="0" applyNumberFormat="1" applyBorder="1"/>
    <xf numFmtId="0" fontId="0" fillId="0" borderId="7" xfId="0" applyBorder="1" applyAlignment="1">
      <alignment horizontal="left" vertical="center" indent="5"/>
    </xf>
    <xf numFmtId="0" fontId="0" fillId="0" borderId="7" xfId="0" applyBorder="1" applyAlignment="1">
      <alignment horizontal="left" vertical="center" indent="7"/>
    </xf>
    <xf numFmtId="4" fontId="0" fillId="0" borderId="14" xfId="0" applyNumberFormat="1" applyBorder="1" applyAlignment="1">
      <alignment vertical="center" wrapText="1"/>
    </xf>
    <xf numFmtId="0" fontId="0" fillId="0" borderId="7" xfId="0" applyBorder="1" applyAlignment="1">
      <alignment vertical="center"/>
    </xf>
    <xf numFmtId="4" fontId="0" fillId="2" borderId="16" xfId="0" applyNumberFormat="1" applyFill="1" applyBorder="1"/>
    <xf numFmtId="0" fontId="0" fillId="0" borderId="7" xfId="0" applyBorder="1" applyAlignment="1" applyProtection="1">
      <alignment horizontal="left" vertical="center" indent="5"/>
      <protection locked="0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4" fontId="2" fillId="0" borderId="8" xfId="0" applyNumberFormat="1" applyFont="1" applyBorder="1" applyAlignment="1" applyProtection="1">
      <alignment horizontal="right" vertical="center"/>
      <protection locked="0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13" xfId="0" applyFont="1" applyFill="1" applyBorder="1" applyAlignment="1">
      <alignment horizontal="centerContinuous" vertical="center"/>
    </xf>
    <xf numFmtId="0" fontId="2" fillId="2" borderId="14" xfId="0" applyFont="1" applyFill="1" applyBorder="1" applyAlignment="1">
      <alignment horizontal="centerContinuous" vertical="center"/>
    </xf>
    <xf numFmtId="0" fontId="2" fillId="2" borderId="15" xfId="0" applyFont="1" applyFill="1" applyBorder="1" applyAlignment="1">
      <alignment horizontal="centerContinuous" vertical="center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4" fillId="2" borderId="5" xfId="0" applyFont="1" applyFill="1" applyBorder="1" applyAlignment="1">
      <alignment horizontal="centerContinuous" vertical="center"/>
    </xf>
    <xf numFmtId="0" fontId="4" fillId="2" borderId="6" xfId="0" applyFont="1" applyFill="1" applyBorder="1" applyAlignment="1">
      <alignment horizontal="centerContinuous" vertical="center"/>
    </xf>
    <xf numFmtId="0" fontId="18" fillId="2" borderId="9" xfId="3" applyFont="1" applyFill="1" applyBorder="1" applyAlignment="1">
      <alignment horizontal="centerContinuous" vertical="center"/>
    </xf>
    <xf numFmtId="0" fontId="17" fillId="2" borderId="10" xfId="3" applyFont="1" applyFill="1" applyBorder="1" applyAlignment="1">
      <alignment horizontal="centerContinuous" vertical="center"/>
    </xf>
    <xf numFmtId="0" fontId="17" fillId="2" borderId="11" xfId="3" applyFont="1" applyFill="1" applyBorder="1" applyAlignment="1">
      <alignment horizontal="centerContinuous" vertical="center"/>
    </xf>
    <xf numFmtId="0" fontId="2" fillId="2" borderId="1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left" vertical="center"/>
    </xf>
    <xf numFmtId="0" fontId="0" fillId="0" borderId="14" xfId="0" applyBorder="1" applyAlignment="1">
      <alignment horizontal="center"/>
    </xf>
    <xf numFmtId="0" fontId="0" fillId="0" borderId="14" xfId="0" applyBorder="1" applyAlignment="1">
      <alignment wrapText="1"/>
    </xf>
    <xf numFmtId="0" fontId="2" fillId="0" borderId="13" xfId="0" applyFont="1" applyBorder="1" applyAlignment="1">
      <alignment horizontal="left" vertical="center" indent="1"/>
    </xf>
    <xf numFmtId="0" fontId="2" fillId="0" borderId="14" xfId="0" applyFont="1" applyBorder="1"/>
    <xf numFmtId="0" fontId="0" fillId="0" borderId="14" xfId="0" applyBorder="1" applyAlignment="1" applyProtection="1">
      <alignment horizontal="right" vertical="top"/>
      <protection locked="0"/>
    </xf>
    <xf numFmtId="0" fontId="0" fillId="0" borderId="14" xfId="0" applyBorder="1" applyAlignment="1">
      <alignment horizontal="left" vertical="center" wrapText="1" indent="2"/>
    </xf>
    <xf numFmtId="0" fontId="0" fillId="0" borderId="14" xfId="0" applyBorder="1" applyAlignment="1">
      <alignment horizontal="left" vertical="center" wrapText="1"/>
    </xf>
    <xf numFmtId="0" fontId="2" fillId="0" borderId="13" xfId="0" applyFont="1" applyBorder="1" applyAlignment="1" applyProtection="1">
      <alignment horizontal="right" vertical="center"/>
      <protection locked="0"/>
    </xf>
    <xf numFmtId="0" fontId="2" fillId="0" borderId="14" xfId="0" applyFont="1" applyBorder="1" applyAlignment="1" applyProtection="1">
      <alignment horizontal="right" vertical="center"/>
      <protection locked="0"/>
    </xf>
    <xf numFmtId="0" fontId="0" fillId="0" borderId="14" xfId="0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right" vertical="center"/>
    </xf>
    <xf numFmtId="0" fontId="2" fillId="0" borderId="14" xfId="0" applyFont="1" applyBorder="1" applyAlignment="1">
      <alignment horizontal="left" vertical="center" wrapText="1" indent="1"/>
    </xf>
    <xf numFmtId="0" fontId="2" fillId="0" borderId="14" xfId="0" applyFont="1" applyBorder="1" applyAlignment="1">
      <alignment horizontal="left" wrapText="1" indent="1"/>
    </xf>
    <xf numFmtId="0" fontId="0" fillId="0" borderId="14" xfId="0" applyBorder="1" applyAlignment="1">
      <alignment horizontal="left" wrapText="1" indent="2"/>
    </xf>
    <xf numFmtId="3" fontId="0" fillId="0" borderId="14" xfId="0" applyNumberFormat="1" applyBorder="1" applyAlignment="1" applyProtection="1">
      <alignment horizontal="right" vertical="top"/>
      <protection locked="0"/>
    </xf>
    <xf numFmtId="3" fontId="0" fillId="0" borderId="14" xfId="0" applyNumberForma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>
      <alignment horizontal="center"/>
    </xf>
    <xf numFmtId="165" fontId="1" fillId="0" borderId="14" xfId="5" applyNumberFormat="1" applyFont="1" applyFill="1" applyBorder="1" applyAlignment="1" applyProtection="1">
      <alignment horizontal="right" vertical="center"/>
      <protection locked="0"/>
    </xf>
    <xf numFmtId="2" fontId="0" fillId="0" borderId="0" xfId="0" applyNumberFormat="1"/>
    <xf numFmtId="166" fontId="0" fillId="0" borderId="0" xfId="0" applyNumberFormat="1"/>
    <xf numFmtId="167" fontId="0" fillId="0" borderId="14" xfId="0" applyNumberFormat="1" applyBorder="1" applyAlignment="1" applyProtection="1">
      <alignment horizontal="right" vertical="top"/>
      <protection locked="0"/>
    </xf>
    <xf numFmtId="4" fontId="0" fillId="0" borderId="14" xfId="0" applyNumberFormat="1" applyBorder="1" applyAlignment="1" applyProtection="1">
      <alignment horizontal="right" vertical="center"/>
      <protection locked="0"/>
    </xf>
    <xf numFmtId="10" fontId="0" fillId="0" borderId="0" xfId="0" applyNumberFormat="1"/>
    <xf numFmtId="0" fontId="0" fillId="0" borderId="0" xfId="0" applyAlignment="1">
      <alignment horizontal="right"/>
    </xf>
    <xf numFmtId="4" fontId="0" fillId="0" borderId="0" xfId="0" applyNumberFormat="1"/>
    <xf numFmtId="0" fontId="0" fillId="0" borderId="14" xfId="0" applyBorder="1" applyAlignment="1">
      <alignment horizontal="center" wrapText="1"/>
    </xf>
    <xf numFmtId="0" fontId="0" fillId="0" borderId="8" xfId="0" applyBorder="1" applyAlignment="1" applyProtection="1">
      <alignment horizontal="right" vertical="top"/>
      <protection locked="0"/>
    </xf>
    <xf numFmtId="2" fontId="0" fillId="0" borderId="14" xfId="0" applyNumberFormat="1" applyBorder="1" applyAlignment="1" applyProtection="1">
      <alignment horizontal="right" vertical="top"/>
      <protection locked="0"/>
    </xf>
    <xf numFmtId="2" fontId="2" fillId="0" borderId="14" xfId="0" applyNumberFormat="1" applyFont="1" applyBorder="1" applyAlignment="1" applyProtection="1">
      <alignment horizontal="right" vertical="center"/>
      <protection locked="0"/>
    </xf>
    <xf numFmtId="43" fontId="0" fillId="0" borderId="14" xfId="1" applyFont="1" applyBorder="1"/>
    <xf numFmtId="43" fontId="0" fillId="0" borderId="14" xfId="1" applyFont="1" applyBorder="1" applyAlignment="1" applyProtection="1">
      <alignment horizontal="right" vertical="top"/>
      <protection locked="0"/>
    </xf>
    <xf numFmtId="168" fontId="0" fillId="0" borderId="14" xfId="1" applyNumberFormat="1" applyFont="1" applyBorder="1"/>
    <xf numFmtId="2" fontId="0" fillId="0" borderId="14" xfId="0" applyNumberFormat="1" applyBorder="1" applyAlignment="1" applyProtection="1">
      <alignment vertical="top"/>
      <protection locked="0"/>
    </xf>
    <xf numFmtId="10" fontId="0" fillId="0" borderId="14" xfId="4" applyNumberFormat="1" applyFont="1" applyBorder="1" applyAlignment="1" applyProtection="1">
      <alignment vertical="center"/>
      <protection locked="0"/>
    </xf>
    <xf numFmtId="43" fontId="0" fillId="0" borderId="14" xfId="1" applyFont="1" applyBorder="1" applyAlignment="1"/>
    <xf numFmtId="0" fontId="0" fillId="0" borderId="14" xfId="0" applyBorder="1" applyAlignment="1">
      <alignment horizontal="right" wrapText="1"/>
    </xf>
    <xf numFmtId="4" fontId="0" fillId="0" borderId="14" xfId="5" applyNumberFormat="1" applyFont="1" applyFill="1" applyBorder="1" applyAlignment="1" applyProtection="1">
      <alignment horizontal="right" vertical="center"/>
      <protection locked="0"/>
    </xf>
    <xf numFmtId="4" fontId="1" fillId="0" borderId="14" xfId="5" applyNumberFormat="1" applyFont="1" applyFill="1" applyBorder="1" applyAlignment="1" applyProtection="1">
      <alignment horizontal="right" vertical="center"/>
      <protection locked="0"/>
    </xf>
    <xf numFmtId="169" fontId="0" fillId="0" borderId="0" xfId="0" applyNumberFormat="1"/>
    <xf numFmtId="2" fontId="0" fillId="0" borderId="14" xfId="0" applyNumberFormat="1" applyBorder="1" applyAlignment="1" applyProtection="1">
      <alignment horizontal="right" vertical="center"/>
      <protection locked="0"/>
    </xf>
    <xf numFmtId="169" fontId="0" fillId="0" borderId="14" xfId="4" applyNumberFormat="1" applyFont="1" applyBorder="1" applyAlignment="1" applyProtection="1">
      <alignment horizontal="right" vertical="center"/>
      <protection locked="0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11" fillId="0" borderId="0" xfId="0" applyFont="1" applyAlignment="1">
      <alignment horizontal="justify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</cellXfs>
  <cellStyles count="7">
    <cellStyle name="Millares" xfId="1" builtinId="3"/>
    <cellStyle name="Millares 2" xfId="5" xr:uid="{BCAD43A9-3696-4057-B292-FFBEC8CEDA70}"/>
    <cellStyle name="Millares 3" xfId="6" xr:uid="{7CF327A9-B508-493E-914C-0F222441AD54}"/>
    <cellStyle name="Normal" xfId="0" builtinId="0"/>
    <cellStyle name="Normal 2" xfId="3" xr:uid="{89472E89-97AA-4EA8-B655-75A81CD8B415}"/>
    <cellStyle name="Normal 2 2" xfId="2" xr:uid="{EE78EA45-3A49-4CE2-BD84-81B4D99659E3}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CA0C8C-65A5-4172-B4CE-588B4F6B1562}">
  <sheetPr>
    <outlinePr summaryBelow="0"/>
  </sheetPr>
  <dimension ref="A1:F82"/>
  <sheetViews>
    <sheetView showGridLines="0" zoomScale="75" zoomScaleNormal="75" workbookViewId="0">
      <selection activeCell="A33" sqref="A33"/>
    </sheetView>
  </sheetViews>
  <sheetFormatPr baseColWidth="10" defaultColWidth="11" defaultRowHeight="15" x14ac:dyDescent="0.25"/>
  <cols>
    <col min="1" max="1" width="96.42578125" customWidth="1"/>
    <col min="2" max="3" width="17.140625" customWidth="1"/>
    <col min="4" max="4" width="98.7109375" bestFit="1" customWidth="1"/>
    <col min="5" max="6" width="15.5703125" customWidth="1"/>
  </cols>
  <sheetData>
    <row r="1" spans="1:6" ht="40.9" customHeight="1" x14ac:dyDescent="0.25">
      <c r="A1" s="183" t="s">
        <v>0</v>
      </c>
      <c r="B1" s="184"/>
      <c r="C1" s="184"/>
      <c r="D1" s="184"/>
      <c r="E1" s="184"/>
      <c r="F1" s="185"/>
    </row>
    <row r="2" spans="1:6" ht="15" customHeight="1" x14ac:dyDescent="0.25">
      <c r="A2" s="110" t="s">
        <v>590</v>
      </c>
      <c r="B2" s="111"/>
      <c r="C2" s="111"/>
      <c r="D2" s="111"/>
      <c r="E2" s="111"/>
      <c r="F2" s="112"/>
    </row>
    <row r="3" spans="1:6" ht="15" customHeight="1" x14ac:dyDescent="0.25">
      <c r="A3" s="113" t="s">
        <v>1</v>
      </c>
      <c r="B3" s="114"/>
      <c r="C3" s="114"/>
      <c r="D3" s="114"/>
      <c r="E3" s="114"/>
      <c r="F3" s="115"/>
    </row>
    <row r="4" spans="1:6" ht="12.95" customHeight="1" x14ac:dyDescent="0.25">
      <c r="A4" s="113" t="s">
        <v>585</v>
      </c>
      <c r="B4" s="114"/>
      <c r="C4" s="114"/>
      <c r="D4" s="114"/>
      <c r="E4" s="114"/>
      <c r="F4" s="115"/>
    </row>
    <row r="5" spans="1:6" ht="12.95" customHeight="1" x14ac:dyDescent="0.25">
      <c r="A5" s="116" t="s">
        <v>2</v>
      </c>
      <c r="B5" s="117"/>
      <c r="C5" s="117"/>
      <c r="D5" s="117"/>
      <c r="E5" s="117"/>
      <c r="F5" s="118"/>
    </row>
    <row r="6" spans="1:6" ht="41.45" customHeight="1" x14ac:dyDescent="0.25">
      <c r="A6" s="40" t="s">
        <v>3</v>
      </c>
      <c r="B6" s="41" t="s">
        <v>582</v>
      </c>
      <c r="C6" s="1" t="s">
        <v>583</v>
      </c>
      <c r="D6" s="42" t="s">
        <v>4</v>
      </c>
      <c r="E6" s="41" t="s">
        <v>582</v>
      </c>
      <c r="F6" s="1" t="s">
        <v>583</v>
      </c>
    </row>
    <row r="7" spans="1:6" ht="12.95" customHeight="1" x14ac:dyDescent="0.25">
      <c r="A7" s="43" t="s">
        <v>5</v>
      </c>
      <c r="B7" s="44"/>
      <c r="C7" s="44"/>
      <c r="D7" s="43" t="s">
        <v>6</v>
      </c>
      <c r="E7" s="44"/>
      <c r="F7" s="44"/>
    </row>
    <row r="8" spans="1:6" x14ac:dyDescent="0.25">
      <c r="A8" s="2" t="s">
        <v>7</v>
      </c>
      <c r="B8" s="45"/>
      <c r="C8" s="45"/>
      <c r="D8" s="2" t="s">
        <v>8</v>
      </c>
      <c r="E8" s="45"/>
      <c r="F8" s="45"/>
    </row>
    <row r="9" spans="1:6" x14ac:dyDescent="0.25">
      <c r="A9" s="46" t="s">
        <v>9</v>
      </c>
      <c r="B9" s="47">
        <f>SUM(B10:B16)</f>
        <v>149644397.85000002</v>
      </c>
      <c r="C9" s="47">
        <f>SUM(C10:C16)</f>
        <v>150349987.09</v>
      </c>
      <c r="D9" s="46" t="s">
        <v>10</v>
      </c>
      <c r="E9" s="47">
        <f>SUM(E10:E18)</f>
        <v>7988084.0499999989</v>
      </c>
      <c r="F9" s="47">
        <f>SUM(F10:F18)</f>
        <v>36983560.340000004</v>
      </c>
    </row>
    <row r="10" spans="1:6" x14ac:dyDescent="0.25">
      <c r="A10" s="48" t="s">
        <v>11</v>
      </c>
      <c r="B10" s="178">
        <v>0</v>
      </c>
      <c r="C10" s="178">
        <v>0</v>
      </c>
      <c r="D10" s="48" t="s">
        <v>12</v>
      </c>
      <c r="E10" s="179">
        <v>0</v>
      </c>
      <c r="F10" s="179">
        <v>8633292.5700000003</v>
      </c>
    </row>
    <row r="11" spans="1:6" x14ac:dyDescent="0.25">
      <c r="A11" s="48" t="s">
        <v>13</v>
      </c>
      <c r="B11" s="179">
        <v>27787224.920000002</v>
      </c>
      <c r="C11" s="179">
        <v>75559025.560000002</v>
      </c>
      <c r="D11" s="48" t="s">
        <v>14</v>
      </c>
      <c r="E11" s="179">
        <v>524337.68000000005</v>
      </c>
      <c r="F11" s="179">
        <v>1373331.06</v>
      </c>
    </row>
    <row r="12" spans="1:6" x14ac:dyDescent="0.25">
      <c r="A12" s="48" t="s">
        <v>15</v>
      </c>
      <c r="B12" s="179">
        <v>4254219.12</v>
      </c>
      <c r="C12" s="179">
        <v>7187358.5</v>
      </c>
      <c r="D12" s="48" t="s">
        <v>16</v>
      </c>
      <c r="E12" s="179">
        <v>0</v>
      </c>
      <c r="F12" s="179">
        <v>0</v>
      </c>
    </row>
    <row r="13" spans="1:6" x14ac:dyDescent="0.25">
      <c r="A13" s="48" t="s">
        <v>17</v>
      </c>
      <c r="B13" s="179">
        <v>60475831.359999999</v>
      </c>
      <c r="C13" s="179">
        <v>19299999.940000001</v>
      </c>
      <c r="D13" s="48" t="s">
        <v>18</v>
      </c>
      <c r="E13" s="178">
        <v>0</v>
      </c>
      <c r="F13" s="178">
        <v>0</v>
      </c>
    </row>
    <row r="14" spans="1:6" x14ac:dyDescent="0.25">
      <c r="A14" s="48" t="s">
        <v>19</v>
      </c>
      <c r="B14" s="178">
        <v>0</v>
      </c>
      <c r="C14" s="178">
        <v>0</v>
      </c>
      <c r="D14" s="48" t="s">
        <v>20</v>
      </c>
      <c r="E14" s="179">
        <v>0</v>
      </c>
      <c r="F14" s="179">
        <v>9999.99</v>
      </c>
    </row>
    <row r="15" spans="1:6" x14ac:dyDescent="0.25">
      <c r="A15" s="48" t="s">
        <v>21</v>
      </c>
      <c r="B15" s="179">
        <v>57127122.450000003</v>
      </c>
      <c r="C15" s="179">
        <v>48303603.090000004</v>
      </c>
      <c r="D15" s="48" t="s">
        <v>22</v>
      </c>
      <c r="E15" s="178">
        <v>0</v>
      </c>
      <c r="F15" s="178">
        <v>0</v>
      </c>
    </row>
    <row r="16" spans="1:6" x14ac:dyDescent="0.25">
      <c r="A16" s="48" t="s">
        <v>23</v>
      </c>
      <c r="B16" s="178">
        <v>0</v>
      </c>
      <c r="C16" s="178">
        <v>0</v>
      </c>
      <c r="D16" s="48" t="s">
        <v>24</v>
      </c>
      <c r="E16" s="179">
        <v>7398546.0199999996</v>
      </c>
      <c r="F16" s="179">
        <v>26966577.719999999</v>
      </c>
    </row>
    <row r="17" spans="1:6" x14ac:dyDescent="0.25">
      <c r="A17" s="46" t="s">
        <v>25</v>
      </c>
      <c r="B17" s="47">
        <f>SUM(B18:B24)</f>
        <v>19165578.25</v>
      </c>
      <c r="C17" s="47">
        <f>SUM(C18:C24)</f>
        <v>1173712.56</v>
      </c>
      <c r="D17" s="48" t="s">
        <v>26</v>
      </c>
      <c r="E17" s="178">
        <v>0</v>
      </c>
      <c r="F17" s="178">
        <v>0</v>
      </c>
    </row>
    <row r="18" spans="1:6" x14ac:dyDescent="0.25">
      <c r="A18" s="48" t="s">
        <v>27</v>
      </c>
      <c r="B18" s="178">
        <v>0</v>
      </c>
      <c r="C18" s="178">
        <v>0</v>
      </c>
      <c r="D18" s="48" t="s">
        <v>28</v>
      </c>
      <c r="E18" s="179">
        <v>65200.35</v>
      </c>
      <c r="F18" s="179">
        <v>359</v>
      </c>
    </row>
    <row r="19" spans="1:6" x14ac:dyDescent="0.25">
      <c r="A19" s="48" t="s">
        <v>29</v>
      </c>
      <c r="B19" s="179">
        <v>14154.35</v>
      </c>
      <c r="C19" s="179">
        <v>8756.32</v>
      </c>
      <c r="D19" s="46" t="s">
        <v>30</v>
      </c>
      <c r="E19" s="47">
        <f>SUM(E20:E22)</f>
        <v>0</v>
      </c>
      <c r="F19" s="47">
        <f>SUM(F20:F22)</f>
        <v>0</v>
      </c>
    </row>
    <row r="20" spans="1:6" x14ac:dyDescent="0.25">
      <c r="A20" s="48" t="s">
        <v>31</v>
      </c>
      <c r="B20" s="179">
        <v>18836697.289999999</v>
      </c>
      <c r="C20" s="179">
        <v>1156713.44</v>
      </c>
      <c r="D20" s="48" t="s">
        <v>32</v>
      </c>
      <c r="E20" s="47">
        <v>0</v>
      </c>
      <c r="F20" s="47">
        <v>0</v>
      </c>
    </row>
    <row r="21" spans="1:6" x14ac:dyDescent="0.25">
      <c r="A21" s="48" t="s">
        <v>33</v>
      </c>
      <c r="B21" s="179">
        <v>0</v>
      </c>
      <c r="C21" s="179">
        <v>0</v>
      </c>
      <c r="D21" s="48" t="s">
        <v>34</v>
      </c>
      <c r="E21" s="47">
        <v>0</v>
      </c>
      <c r="F21" s="47">
        <v>0</v>
      </c>
    </row>
    <row r="22" spans="1:6" x14ac:dyDescent="0.25">
      <c r="A22" s="48" t="s">
        <v>35</v>
      </c>
      <c r="B22" s="179">
        <v>314726.61</v>
      </c>
      <c r="C22" s="179">
        <v>8242.7999999999993</v>
      </c>
      <c r="D22" s="48" t="s">
        <v>36</v>
      </c>
      <c r="E22" s="47">
        <v>0</v>
      </c>
      <c r="F22" s="47">
        <v>0</v>
      </c>
    </row>
    <row r="23" spans="1:6" x14ac:dyDescent="0.25">
      <c r="A23" s="48" t="s">
        <v>37</v>
      </c>
      <c r="B23" s="178">
        <v>0</v>
      </c>
      <c r="C23" s="178">
        <v>0</v>
      </c>
      <c r="D23" s="46" t="s">
        <v>38</v>
      </c>
      <c r="E23" s="47">
        <f>E24+E25</f>
        <v>0</v>
      </c>
      <c r="F23" s="47">
        <f>F24+F25</f>
        <v>0</v>
      </c>
    </row>
    <row r="24" spans="1:6" x14ac:dyDescent="0.25">
      <c r="A24" s="48" t="s">
        <v>39</v>
      </c>
      <c r="B24" s="179">
        <v>0</v>
      </c>
      <c r="C24" s="179">
        <v>0</v>
      </c>
      <c r="D24" s="48" t="s">
        <v>40</v>
      </c>
      <c r="E24" s="47">
        <v>0</v>
      </c>
      <c r="F24" s="47">
        <v>0</v>
      </c>
    </row>
    <row r="25" spans="1:6" x14ac:dyDescent="0.25">
      <c r="A25" s="46" t="s">
        <v>41</v>
      </c>
      <c r="B25" s="47">
        <f>SUM(B26:B30)</f>
        <v>1823120.64</v>
      </c>
      <c r="C25" s="47">
        <f>SUM(C26:C30)</f>
        <v>1994226.68</v>
      </c>
      <c r="D25" s="48" t="s">
        <v>42</v>
      </c>
      <c r="E25" s="47">
        <v>0</v>
      </c>
      <c r="F25" s="47">
        <v>0</v>
      </c>
    </row>
    <row r="26" spans="1:6" x14ac:dyDescent="0.25">
      <c r="A26" s="48" t="s">
        <v>43</v>
      </c>
      <c r="B26" s="179">
        <v>1823120.64</v>
      </c>
      <c r="C26" s="179">
        <v>1994226.68</v>
      </c>
      <c r="D26" s="46" t="s">
        <v>44</v>
      </c>
      <c r="E26" s="47">
        <v>0</v>
      </c>
      <c r="F26" s="47">
        <v>0</v>
      </c>
    </row>
    <row r="27" spans="1:6" x14ac:dyDescent="0.25">
      <c r="A27" s="48" t="s">
        <v>45</v>
      </c>
      <c r="B27" s="178">
        <v>0</v>
      </c>
      <c r="C27" s="178">
        <v>0</v>
      </c>
      <c r="D27" s="46" t="s">
        <v>46</v>
      </c>
      <c r="E27" s="47">
        <f>SUM(E28:E30)</f>
        <v>0</v>
      </c>
      <c r="F27" s="47">
        <f>SUM(F28:F30)</f>
        <v>0</v>
      </c>
    </row>
    <row r="28" spans="1:6" x14ac:dyDescent="0.25">
      <c r="A28" s="48" t="s">
        <v>47</v>
      </c>
      <c r="B28" s="178">
        <v>0</v>
      </c>
      <c r="C28" s="178">
        <v>0</v>
      </c>
      <c r="D28" s="48" t="s">
        <v>48</v>
      </c>
      <c r="E28" s="47">
        <v>0</v>
      </c>
      <c r="F28" s="47">
        <v>0</v>
      </c>
    </row>
    <row r="29" spans="1:6" x14ac:dyDescent="0.25">
      <c r="A29" s="48" t="s">
        <v>49</v>
      </c>
      <c r="B29" s="178">
        <v>0</v>
      </c>
      <c r="C29" s="178">
        <v>0</v>
      </c>
      <c r="D29" s="48" t="s">
        <v>50</v>
      </c>
      <c r="E29" s="47">
        <v>0</v>
      </c>
      <c r="F29" s="47">
        <v>0</v>
      </c>
    </row>
    <row r="30" spans="1:6" x14ac:dyDescent="0.25">
      <c r="A30" s="48" t="s">
        <v>51</v>
      </c>
      <c r="B30" s="178">
        <v>0</v>
      </c>
      <c r="C30" s="178">
        <v>0</v>
      </c>
      <c r="D30" s="48" t="s">
        <v>52</v>
      </c>
      <c r="E30" s="47">
        <v>0</v>
      </c>
      <c r="F30" s="47">
        <v>0</v>
      </c>
    </row>
    <row r="31" spans="1:6" x14ac:dyDescent="0.25">
      <c r="A31" s="46" t="s">
        <v>53</v>
      </c>
      <c r="B31" s="47">
        <f>SUM(B32:B36)</f>
        <v>0</v>
      </c>
      <c r="C31" s="47">
        <f>SUM(C32:C36)</f>
        <v>0</v>
      </c>
      <c r="D31" s="46" t="s">
        <v>54</v>
      </c>
      <c r="E31" s="47">
        <f>SUM(E32:E37)</f>
        <v>0</v>
      </c>
      <c r="F31" s="47">
        <f>SUM(F32:F37)</f>
        <v>0</v>
      </c>
    </row>
    <row r="32" spans="1:6" x14ac:dyDescent="0.25">
      <c r="A32" s="48" t="s">
        <v>55</v>
      </c>
      <c r="B32" s="47">
        <v>0</v>
      </c>
      <c r="C32" s="47">
        <v>0</v>
      </c>
      <c r="D32" s="48" t="s">
        <v>56</v>
      </c>
      <c r="E32" s="47">
        <v>0</v>
      </c>
      <c r="F32" s="47">
        <v>0</v>
      </c>
    </row>
    <row r="33" spans="1:6" ht="14.45" customHeight="1" x14ac:dyDescent="0.25">
      <c r="A33" s="48" t="s">
        <v>57</v>
      </c>
      <c r="B33" s="47">
        <v>0</v>
      </c>
      <c r="C33" s="47">
        <v>0</v>
      </c>
      <c r="D33" s="48" t="s">
        <v>58</v>
      </c>
      <c r="E33" s="47">
        <v>0</v>
      </c>
      <c r="F33" s="47">
        <v>0</v>
      </c>
    </row>
    <row r="34" spans="1:6" ht="14.45" customHeight="1" x14ac:dyDescent="0.25">
      <c r="A34" s="48" t="s">
        <v>59</v>
      </c>
      <c r="B34" s="47">
        <v>0</v>
      </c>
      <c r="C34" s="47">
        <v>0</v>
      </c>
      <c r="D34" s="48" t="s">
        <v>60</v>
      </c>
      <c r="E34" s="47">
        <v>0</v>
      </c>
      <c r="F34" s="47">
        <v>0</v>
      </c>
    </row>
    <row r="35" spans="1:6" ht="14.45" customHeight="1" x14ac:dyDescent="0.25">
      <c r="A35" s="48" t="s">
        <v>61</v>
      </c>
      <c r="B35" s="47">
        <v>0</v>
      </c>
      <c r="C35" s="47">
        <v>0</v>
      </c>
      <c r="D35" s="48" t="s">
        <v>62</v>
      </c>
      <c r="E35" s="47">
        <v>0</v>
      </c>
      <c r="F35" s="47">
        <v>0</v>
      </c>
    </row>
    <row r="36" spans="1:6" ht="14.45" customHeight="1" x14ac:dyDescent="0.25">
      <c r="A36" s="48" t="s">
        <v>63</v>
      </c>
      <c r="B36" s="47">
        <v>0</v>
      </c>
      <c r="C36" s="47">
        <v>0</v>
      </c>
      <c r="D36" s="48" t="s">
        <v>64</v>
      </c>
      <c r="E36" s="47">
        <v>0</v>
      </c>
      <c r="F36" s="47">
        <v>0</v>
      </c>
    </row>
    <row r="37" spans="1:6" ht="14.45" customHeight="1" x14ac:dyDescent="0.25">
      <c r="A37" s="46" t="s">
        <v>65</v>
      </c>
      <c r="B37" s="179">
        <v>2030146.18</v>
      </c>
      <c r="C37" s="179">
        <v>2181735.92</v>
      </c>
      <c r="D37" s="48" t="s">
        <v>66</v>
      </c>
      <c r="E37" s="47">
        <v>0</v>
      </c>
      <c r="F37" s="47">
        <v>0</v>
      </c>
    </row>
    <row r="38" spans="1:6" x14ac:dyDescent="0.25">
      <c r="A38" s="46" t="s">
        <v>67</v>
      </c>
      <c r="B38" s="47">
        <f>SUM(B39:B40)</f>
        <v>-297907.5</v>
      </c>
      <c r="C38" s="47">
        <f>SUM(C39:C40)</f>
        <v>-297907.5</v>
      </c>
      <c r="D38" s="46" t="s">
        <v>68</v>
      </c>
      <c r="E38" s="47">
        <f>SUM(E39:E41)</f>
        <v>0</v>
      </c>
      <c r="F38" s="47">
        <f>SUM(F39:F41)</f>
        <v>0</v>
      </c>
    </row>
    <row r="39" spans="1:6" x14ac:dyDescent="0.25">
      <c r="A39" s="48" t="s">
        <v>69</v>
      </c>
      <c r="B39" s="179">
        <v>-297907.5</v>
      </c>
      <c r="C39" s="179">
        <v>-297907.5</v>
      </c>
      <c r="D39" s="48" t="s">
        <v>70</v>
      </c>
      <c r="E39" s="47">
        <v>0</v>
      </c>
      <c r="F39" s="47">
        <v>0</v>
      </c>
    </row>
    <row r="40" spans="1:6" x14ac:dyDescent="0.25">
      <c r="A40" s="48" t="s">
        <v>71</v>
      </c>
      <c r="B40" s="47">
        <v>0</v>
      </c>
      <c r="C40" s="47">
        <v>0</v>
      </c>
      <c r="D40" s="48" t="s">
        <v>72</v>
      </c>
      <c r="E40" s="47">
        <v>0</v>
      </c>
      <c r="F40" s="47">
        <v>0</v>
      </c>
    </row>
    <row r="41" spans="1:6" x14ac:dyDescent="0.25">
      <c r="A41" s="46" t="s">
        <v>73</v>
      </c>
      <c r="B41" s="47">
        <f>SUM(B42:B45)</f>
        <v>736326</v>
      </c>
      <c r="C41" s="47">
        <f>SUM(C42:C45)</f>
        <v>736326</v>
      </c>
      <c r="D41" s="48" t="s">
        <v>74</v>
      </c>
      <c r="E41" s="47">
        <v>0</v>
      </c>
      <c r="F41" s="47">
        <v>0</v>
      </c>
    </row>
    <row r="42" spans="1:6" x14ac:dyDescent="0.25">
      <c r="A42" s="48" t="s">
        <v>75</v>
      </c>
      <c r="B42" s="179">
        <v>736326</v>
      </c>
      <c r="C42" s="179">
        <v>736326</v>
      </c>
      <c r="D42" s="46" t="s">
        <v>76</v>
      </c>
      <c r="E42" s="47">
        <f>SUM(E43:E45)</f>
        <v>0</v>
      </c>
      <c r="F42" s="47">
        <f>SUM(F43:F45)</f>
        <v>0</v>
      </c>
    </row>
    <row r="43" spans="1:6" x14ac:dyDescent="0.25">
      <c r="A43" s="48" t="s">
        <v>77</v>
      </c>
      <c r="B43" s="47">
        <v>0</v>
      </c>
      <c r="C43" s="47">
        <v>0</v>
      </c>
      <c r="D43" s="48" t="s">
        <v>78</v>
      </c>
      <c r="E43" s="47">
        <v>0</v>
      </c>
      <c r="F43" s="47">
        <v>0</v>
      </c>
    </row>
    <row r="44" spans="1:6" x14ac:dyDescent="0.25">
      <c r="A44" s="48" t="s">
        <v>79</v>
      </c>
      <c r="B44" s="47">
        <v>0</v>
      </c>
      <c r="C44" s="47">
        <v>0</v>
      </c>
      <c r="D44" s="48" t="s">
        <v>80</v>
      </c>
      <c r="E44" s="47">
        <v>0</v>
      </c>
      <c r="F44" s="47">
        <v>0</v>
      </c>
    </row>
    <row r="45" spans="1:6" x14ac:dyDescent="0.25">
      <c r="A45" s="48" t="s">
        <v>81</v>
      </c>
      <c r="B45" s="47">
        <v>0</v>
      </c>
      <c r="C45" s="47">
        <v>0</v>
      </c>
      <c r="D45" s="48" t="s">
        <v>82</v>
      </c>
      <c r="E45" s="47">
        <v>0</v>
      </c>
      <c r="F45" s="47">
        <v>0</v>
      </c>
    </row>
    <row r="46" spans="1:6" x14ac:dyDescent="0.25">
      <c r="A46" s="45"/>
      <c r="B46" s="49"/>
      <c r="C46" s="49"/>
      <c r="D46" s="45"/>
      <c r="E46" s="49"/>
      <c r="F46" s="49"/>
    </row>
    <row r="47" spans="1:6" x14ac:dyDescent="0.25">
      <c r="A47" s="3" t="s">
        <v>83</v>
      </c>
      <c r="B47" s="4">
        <f>B9+B17+B25+B31+B37+B38+B41</f>
        <v>173101661.42000002</v>
      </c>
      <c r="C47" s="4">
        <f>C9+C17+C25+C31+C37+C38+C41</f>
        <v>156138080.75</v>
      </c>
      <c r="D47" s="2" t="s">
        <v>84</v>
      </c>
      <c r="E47" s="4">
        <f>E9+E19+E23+E26+E27+E31+E38+E42</f>
        <v>7988084.0499999989</v>
      </c>
      <c r="F47" s="4">
        <f>F9+F19+F23+F26+F27+F31+F38+F42</f>
        <v>36983560.340000004</v>
      </c>
    </row>
    <row r="48" spans="1:6" x14ac:dyDescent="0.25">
      <c r="A48" s="45"/>
      <c r="B48" s="49"/>
      <c r="C48" s="49"/>
      <c r="D48" s="45"/>
      <c r="E48" s="49"/>
      <c r="F48" s="49"/>
    </row>
    <row r="49" spans="1:6" x14ac:dyDescent="0.25">
      <c r="A49" s="2" t="s">
        <v>85</v>
      </c>
      <c r="B49" s="49"/>
      <c r="C49" s="49"/>
      <c r="D49" s="2" t="s">
        <v>86</v>
      </c>
      <c r="E49" s="49"/>
      <c r="F49" s="49"/>
    </row>
    <row r="50" spans="1:6" x14ac:dyDescent="0.25">
      <c r="A50" s="46" t="s">
        <v>87</v>
      </c>
      <c r="B50" s="179">
        <v>0</v>
      </c>
      <c r="C50" s="179">
        <v>0</v>
      </c>
      <c r="D50" s="46" t="s">
        <v>88</v>
      </c>
      <c r="E50" s="179">
        <v>0</v>
      </c>
      <c r="F50" s="179">
        <v>0</v>
      </c>
    </row>
    <row r="51" spans="1:6" x14ac:dyDescent="0.25">
      <c r="A51" s="46" t="s">
        <v>89</v>
      </c>
      <c r="B51" s="179">
        <v>0</v>
      </c>
      <c r="C51" s="179">
        <v>0</v>
      </c>
      <c r="D51" s="46" t="s">
        <v>90</v>
      </c>
      <c r="E51" s="179">
        <v>0</v>
      </c>
      <c r="F51" s="179">
        <v>0</v>
      </c>
    </row>
    <row r="52" spans="1:6" x14ac:dyDescent="0.25">
      <c r="A52" s="46" t="s">
        <v>91</v>
      </c>
      <c r="B52" s="179">
        <v>825788097.75</v>
      </c>
      <c r="C52" s="179">
        <v>825788097.75</v>
      </c>
      <c r="D52" s="46" t="s">
        <v>92</v>
      </c>
      <c r="E52" s="179">
        <v>0</v>
      </c>
      <c r="F52" s="179">
        <v>0</v>
      </c>
    </row>
    <row r="53" spans="1:6" x14ac:dyDescent="0.25">
      <c r="A53" s="46" t="s">
        <v>93</v>
      </c>
      <c r="B53" s="179">
        <v>153144941.59</v>
      </c>
      <c r="C53" s="179">
        <v>152518744.44999999</v>
      </c>
      <c r="D53" s="46" t="s">
        <v>94</v>
      </c>
      <c r="E53" s="179">
        <v>0</v>
      </c>
      <c r="F53" s="179">
        <v>0</v>
      </c>
    </row>
    <row r="54" spans="1:6" x14ac:dyDescent="0.25">
      <c r="A54" s="46" t="s">
        <v>95</v>
      </c>
      <c r="B54" s="179">
        <v>16463191.890000001</v>
      </c>
      <c r="C54" s="179">
        <v>16463191.890000001</v>
      </c>
      <c r="D54" s="46" t="s">
        <v>96</v>
      </c>
      <c r="E54" s="179">
        <v>35929891.200000003</v>
      </c>
      <c r="F54" s="179">
        <v>32108842.780000001</v>
      </c>
    </row>
    <row r="55" spans="1:6" x14ac:dyDescent="0.25">
      <c r="A55" s="46" t="s">
        <v>97</v>
      </c>
      <c r="B55" s="179">
        <v>-373725180.67000002</v>
      </c>
      <c r="C55" s="179">
        <v>-359672026.72000003</v>
      </c>
      <c r="D55" s="50" t="s">
        <v>98</v>
      </c>
      <c r="E55" s="179">
        <v>20769357.190000001</v>
      </c>
      <c r="F55" s="179">
        <v>16579586.789999999</v>
      </c>
    </row>
    <row r="56" spans="1:6" x14ac:dyDescent="0.25">
      <c r="A56" s="46" t="s">
        <v>99</v>
      </c>
      <c r="B56" s="179">
        <v>12000</v>
      </c>
      <c r="C56" s="179">
        <v>12000</v>
      </c>
      <c r="D56" s="45"/>
      <c r="E56" s="49"/>
      <c r="F56" s="49"/>
    </row>
    <row r="57" spans="1:6" x14ac:dyDescent="0.25">
      <c r="A57" s="46" t="s">
        <v>100</v>
      </c>
      <c r="B57" s="179">
        <v>0</v>
      </c>
      <c r="C57" s="179">
        <v>0</v>
      </c>
      <c r="D57" s="2" t="s">
        <v>101</v>
      </c>
      <c r="E57" s="4">
        <f>SUM(E50:E55)</f>
        <v>56699248.390000001</v>
      </c>
      <c r="F57" s="4">
        <f>SUM(F50:F55)</f>
        <v>48688429.57</v>
      </c>
    </row>
    <row r="58" spans="1:6" x14ac:dyDescent="0.25">
      <c r="A58" s="46" t="s">
        <v>102</v>
      </c>
      <c r="B58" s="179">
        <v>0</v>
      </c>
      <c r="C58" s="179">
        <v>0</v>
      </c>
      <c r="D58" s="45"/>
      <c r="E58" s="49"/>
      <c r="F58" s="49"/>
    </row>
    <row r="59" spans="1:6" x14ac:dyDescent="0.25">
      <c r="A59" s="45"/>
      <c r="B59" s="49"/>
      <c r="C59" s="49"/>
      <c r="D59" s="2" t="s">
        <v>103</v>
      </c>
      <c r="E59" s="4">
        <f>E47+E57</f>
        <v>64687332.439999998</v>
      </c>
      <c r="F59" s="4">
        <f>F47+F57</f>
        <v>85671989.909999996</v>
      </c>
    </row>
    <row r="60" spans="1:6" x14ac:dyDescent="0.25">
      <c r="A60" s="3" t="s">
        <v>104</v>
      </c>
      <c r="B60" s="4">
        <f>SUM(B50:B58)</f>
        <v>621683050.55999994</v>
      </c>
      <c r="C60" s="4">
        <f>SUM(C50:C58)</f>
        <v>635110007.37</v>
      </c>
      <c r="D60" s="45"/>
      <c r="E60" s="49"/>
      <c r="F60" s="49"/>
    </row>
    <row r="61" spans="1:6" x14ac:dyDescent="0.25">
      <c r="A61" s="45"/>
      <c r="B61" s="49"/>
      <c r="C61" s="49"/>
      <c r="D61" s="51" t="s">
        <v>105</v>
      </c>
      <c r="E61" s="49"/>
      <c r="F61" s="49"/>
    </row>
    <row r="62" spans="1:6" x14ac:dyDescent="0.25">
      <c r="A62" s="3" t="s">
        <v>106</v>
      </c>
      <c r="B62" s="4">
        <f>SUM(B47+B60)</f>
        <v>794784711.98000002</v>
      </c>
      <c r="C62" s="4">
        <f>SUM(C47+C60)</f>
        <v>791248088.12</v>
      </c>
      <c r="D62" s="45"/>
      <c r="E62" s="49"/>
      <c r="F62" s="49"/>
    </row>
    <row r="63" spans="1:6" x14ac:dyDescent="0.25">
      <c r="A63" s="45"/>
      <c r="B63" s="45"/>
      <c r="C63" s="45"/>
      <c r="D63" s="52" t="s">
        <v>107</v>
      </c>
      <c r="E63" s="47">
        <f>SUM(E64:E66)</f>
        <v>690250996.39999998</v>
      </c>
      <c r="F63" s="47">
        <f>SUM(F64:F66)</f>
        <v>690250996.39999998</v>
      </c>
    </row>
    <row r="64" spans="1:6" x14ac:dyDescent="0.25">
      <c r="A64" s="45"/>
      <c r="B64" s="45"/>
      <c r="C64" s="45"/>
      <c r="D64" s="46" t="s">
        <v>108</v>
      </c>
      <c r="E64" s="179">
        <v>0</v>
      </c>
      <c r="F64" s="179">
        <v>0</v>
      </c>
    </row>
    <row r="65" spans="1:6" x14ac:dyDescent="0.25">
      <c r="A65" s="45"/>
      <c r="B65" s="45"/>
      <c r="C65" s="45"/>
      <c r="D65" s="50" t="s">
        <v>109</v>
      </c>
      <c r="E65" s="179">
        <v>690250996.39999998</v>
      </c>
      <c r="F65" s="179">
        <v>690250996.39999998</v>
      </c>
    </row>
    <row r="66" spans="1:6" x14ac:dyDescent="0.25">
      <c r="A66" s="45"/>
      <c r="B66" s="45"/>
      <c r="C66" s="45"/>
      <c r="D66" s="46" t="s">
        <v>110</v>
      </c>
      <c r="E66" s="179">
        <v>0</v>
      </c>
      <c r="F66" s="179">
        <v>0</v>
      </c>
    </row>
    <row r="67" spans="1:6" x14ac:dyDescent="0.25">
      <c r="A67" s="45"/>
      <c r="B67" s="45"/>
      <c r="C67" s="45"/>
      <c r="D67" s="45"/>
      <c r="E67" s="49"/>
      <c r="F67" s="49"/>
    </row>
    <row r="68" spans="1:6" x14ac:dyDescent="0.25">
      <c r="A68" s="45"/>
      <c r="B68" s="45"/>
      <c r="C68" s="45"/>
      <c r="D68" s="52" t="s">
        <v>111</v>
      </c>
      <c r="E68" s="47">
        <f>SUM(E69:E73)</f>
        <v>39846383.139999993</v>
      </c>
      <c r="F68" s="47">
        <f>SUM(F69:F73)</f>
        <v>15325101.809999995</v>
      </c>
    </row>
    <row r="69" spans="1:6" x14ac:dyDescent="0.25">
      <c r="A69" s="53"/>
      <c r="B69" s="45"/>
      <c r="C69" s="45"/>
      <c r="D69" s="46" t="s">
        <v>112</v>
      </c>
      <c r="E69" s="179">
        <v>24521281.329999998</v>
      </c>
      <c r="F69" s="179">
        <v>-44685683.270000003</v>
      </c>
    </row>
    <row r="70" spans="1:6" x14ac:dyDescent="0.25">
      <c r="A70" s="53"/>
      <c r="B70" s="45"/>
      <c r="C70" s="45"/>
      <c r="D70" s="46" t="s">
        <v>113</v>
      </c>
      <c r="E70" s="179">
        <v>17012681.02</v>
      </c>
      <c r="F70" s="179">
        <v>61698364.289999999</v>
      </c>
    </row>
    <row r="71" spans="1:6" x14ac:dyDescent="0.25">
      <c r="A71" s="53"/>
      <c r="B71" s="45"/>
      <c r="C71" s="45"/>
      <c r="D71" s="46" t="s">
        <v>114</v>
      </c>
      <c r="E71" s="179">
        <v>12783.36</v>
      </c>
      <c r="F71" s="179">
        <v>12783.36</v>
      </c>
    </row>
    <row r="72" spans="1:6" x14ac:dyDescent="0.25">
      <c r="A72" s="53"/>
      <c r="B72" s="45"/>
      <c r="C72" s="45"/>
      <c r="D72" s="46" t="s">
        <v>115</v>
      </c>
      <c r="E72" s="179">
        <v>0</v>
      </c>
      <c r="F72" s="179">
        <v>0</v>
      </c>
    </row>
    <row r="73" spans="1:6" x14ac:dyDescent="0.25">
      <c r="A73" s="53"/>
      <c r="B73" s="45"/>
      <c r="C73" s="45"/>
      <c r="D73" s="46" t="s">
        <v>116</v>
      </c>
      <c r="E73" s="179">
        <v>-1700362.57</v>
      </c>
      <c r="F73" s="179">
        <v>-1700362.57</v>
      </c>
    </row>
    <row r="74" spans="1:6" x14ac:dyDescent="0.25">
      <c r="A74" s="53"/>
      <c r="B74" s="45"/>
      <c r="C74" s="45"/>
      <c r="D74" s="45"/>
      <c r="E74" s="49"/>
      <c r="F74" s="49"/>
    </row>
    <row r="75" spans="1:6" x14ac:dyDescent="0.25">
      <c r="A75" s="53"/>
      <c r="B75" s="45"/>
      <c r="C75" s="45"/>
      <c r="D75" s="52" t="s">
        <v>117</v>
      </c>
      <c r="E75" s="47">
        <f>E76+E77</f>
        <v>0</v>
      </c>
      <c r="F75" s="47">
        <f>F76+F77</f>
        <v>0</v>
      </c>
    </row>
    <row r="76" spans="1:6" x14ac:dyDescent="0.25">
      <c r="A76" s="53"/>
      <c r="B76" s="45"/>
      <c r="C76" s="45"/>
      <c r="D76" s="46" t="s">
        <v>118</v>
      </c>
      <c r="E76" s="47">
        <v>0</v>
      </c>
      <c r="F76" s="47">
        <v>0</v>
      </c>
    </row>
    <row r="77" spans="1:6" x14ac:dyDescent="0.25">
      <c r="A77" s="53"/>
      <c r="B77" s="45"/>
      <c r="C77" s="45"/>
      <c r="D77" s="46" t="s">
        <v>119</v>
      </c>
      <c r="E77" s="47">
        <v>0</v>
      </c>
      <c r="F77" s="47">
        <v>0</v>
      </c>
    </row>
    <row r="78" spans="1:6" x14ac:dyDescent="0.25">
      <c r="A78" s="53"/>
      <c r="B78" s="45"/>
      <c r="C78" s="45"/>
      <c r="D78" s="45"/>
      <c r="E78" s="49"/>
      <c r="F78" s="49"/>
    </row>
    <row r="79" spans="1:6" x14ac:dyDescent="0.25">
      <c r="A79" s="53"/>
      <c r="B79" s="45"/>
      <c r="C79" s="45"/>
      <c r="D79" s="2" t="s">
        <v>120</v>
      </c>
      <c r="E79" s="4">
        <f>E63+E68+E75</f>
        <v>730097379.53999996</v>
      </c>
      <c r="F79" s="4">
        <f>F63+F68+F75</f>
        <v>705576098.20999992</v>
      </c>
    </row>
    <row r="80" spans="1:6" x14ac:dyDescent="0.25">
      <c r="A80" s="53"/>
      <c r="B80" s="45"/>
      <c r="C80" s="45"/>
      <c r="D80" s="45"/>
      <c r="E80" s="49"/>
      <c r="F80" s="49"/>
    </row>
    <row r="81" spans="1:6" x14ac:dyDescent="0.25">
      <c r="A81" s="53"/>
      <c r="B81" s="45"/>
      <c r="C81" s="45"/>
      <c r="D81" s="2" t="s">
        <v>121</v>
      </c>
      <c r="E81" s="4">
        <f>E59+E79</f>
        <v>794784711.98000002</v>
      </c>
      <c r="F81" s="4">
        <f>F59+F79</f>
        <v>791248088.11999989</v>
      </c>
    </row>
    <row r="82" spans="1:6" x14ac:dyDescent="0.25">
      <c r="A82" s="54"/>
      <c r="B82" s="55"/>
      <c r="C82" s="55"/>
      <c r="D82" s="55"/>
      <c r="E82" s="56"/>
      <c r="F82" s="56"/>
    </row>
  </sheetData>
  <mergeCells count="1">
    <mergeCell ref="A1:F1"/>
  </mergeCells>
  <dataValidations count="3">
    <dataValidation allowBlank="1" showInputMessage="1" showErrorMessage="1" prompt="31 de diciembre de 20XN-1 (e)" sqref="C6 F6" xr:uid="{BF4F1DA6-28D6-4D53-B57D-8331B8211F8C}"/>
    <dataValidation allowBlank="1" showInputMessage="1" showErrorMessage="1" prompt="20XN (d)" sqref="B6 E6" xr:uid="{AD91AAA1-4A36-4D17-9AD7-32C8DF487B7C}"/>
    <dataValidation type="decimal" allowBlank="1" showInputMessage="1" showErrorMessage="1" sqref="E47:F47 E50:F81 E9:F45 B9:C62" xr:uid="{C5CF0F0C-7F54-476B-B0B4-4B48A356C852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C9 E9:F9 B48:C49 B32:C36 B47 B17:C17 B25:C25 B38:C38 B40:C41 B43:C46 B59:C62 E19:F49 E56:F63 E67:F68 E74:F81" unlockedFormula="1"/>
    <ignoredError sqref="B31:C31" formulaRange="1" unlocked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231C4A-3117-45C0-BFE2-788F052BE513}">
  <sheetPr>
    <outlinePr summaryBelow="0"/>
  </sheetPr>
  <dimension ref="A1:G37"/>
  <sheetViews>
    <sheetView showGridLines="0" zoomScale="75" zoomScaleNormal="75" workbookViewId="0">
      <selection activeCell="F40" sqref="F40"/>
    </sheetView>
  </sheetViews>
  <sheetFormatPr baseColWidth="10" defaultColWidth="11" defaultRowHeight="15" x14ac:dyDescent="0.25"/>
  <cols>
    <col min="1" max="1" width="68.85546875" bestFit="1" customWidth="1"/>
    <col min="2" max="2" width="23.42578125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92" t="s">
        <v>447</v>
      </c>
      <c r="B1" s="184"/>
      <c r="C1" s="184"/>
      <c r="D1" s="184"/>
      <c r="E1" s="184"/>
      <c r="F1" s="184"/>
      <c r="G1" s="185"/>
    </row>
    <row r="2" spans="1:7" x14ac:dyDescent="0.25">
      <c r="A2" s="204" t="str">
        <f>'Formato 1'!A2</f>
        <v>Poder Legislativo del Estado de Guanajuato (a)</v>
      </c>
      <c r="B2" s="205"/>
      <c r="C2" s="205"/>
      <c r="D2" s="205"/>
      <c r="E2" s="205"/>
      <c r="F2" s="205"/>
      <c r="G2" s="206"/>
    </row>
    <row r="3" spans="1:7" x14ac:dyDescent="0.25">
      <c r="A3" s="201" t="s">
        <v>448</v>
      </c>
      <c r="B3" s="202"/>
      <c r="C3" s="202"/>
      <c r="D3" s="202"/>
      <c r="E3" s="202"/>
      <c r="F3" s="202"/>
      <c r="G3" s="203"/>
    </row>
    <row r="4" spans="1:7" x14ac:dyDescent="0.25">
      <c r="A4" s="201" t="s">
        <v>2</v>
      </c>
      <c r="B4" s="202"/>
      <c r="C4" s="202"/>
      <c r="D4" s="202"/>
      <c r="E4" s="202"/>
      <c r="F4" s="202"/>
      <c r="G4" s="203"/>
    </row>
    <row r="5" spans="1:7" x14ac:dyDescent="0.25">
      <c r="A5" s="195" t="s">
        <v>449</v>
      </c>
      <c r="B5" s="196"/>
      <c r="C5" s="196"/>
      <c r="D5" s="196"/>
      <c r="E5" s="196"/>
      <c r="F5" s="196"/>
      <c r="G5" s="197"/>
    </row>
    <row r="6" spans="1:7" ht="30" x14ac:dyDescent="0.25">
      <c r="A6" s="139" t="s">
        <v>574</v>
      </c>
      <c r="B6" s="7" t="s">
        <v>649</v>
      </c>
      <c r="C6" s="33" t="s">
        <v>637</v>
      </c>
      <c r="D6" s="33" t="s">
        <v>638</v>
      </c>
      <c r="E6" s="33" t="s">
        <v>639</v>
      </c>
      <c r="F6" s="33" t="s">
        <v>640</v>
      </c>
      <c r="G6" s="33" t="s">
        <v>650</v>
      </c>
    </row>
    <row r="7" spans="1:7" ht="15.75" customHeight="1" x14ac:dyDescent="0.25">
      <c r="A7" s="26" t="s">
        <v>558</v>
      </c>
      <c r="B7" s="119">
        <f>SUM(B8:B19)</f>
        <v>731985912</v>
      </c>
      <c r="C7" s="119">
        <f t="shared" ref="C7:G7" si="0">SUM(C8:C19)</f>
        <v>754155842</v>
      </c>
      <c r="D7" s="119">
        <f t="shared" si="0"/>
        <v>777001388</v>
      </c>
      <c r="E7" s="119">
        <f t="shared" si="0"/>
        <v>800543346</v>
      </c>
      <c r="F7" s="119">
        <f t="shared" si="0"/>
        <v>824803156</v>
      </c>
      <c r="G7" s="119">
        <f t="shared" si="0"/>
        <v>849802937</v>
      </c>
    </row>
    <row r="8" spans="1:7" x14ac:dyDescent="0.25">
      <c r="A8" s="58" t="s">
        <v>559</v>
      </c>
      <c r="B8" s="75">
        <v>0</v>
      </c>
      <c r="C8" s="75">
        <v>0</v>
      </c>
      <c r="D8" s="75">
        <v>0</v>
      </c>
      <c r="E8" s="75">
        <v>0</v>
      </c>
      <c r="F8" s="75">
        <v>0</v>
      </c>
      <c r="G8" s="75">
        <v>0</v>
      </c>
    </row>
    <row r="9" spans="1:7" ht="15.75" customHeight="1" x14ac:dyDescent="0.25">
      <c r="A9" s="58" t="s">
        <v>560</v>
      </c>
      <c r="B9" s="75">
        <v>0</v>
      </c>
      <c r="C9" s="75">
        <v>0</v>
      </c>
      <c r="D9" s="75">
        <v>0</v>
      </c>
      <c r="E9" s="75">
        <v>0</v>
      </c>
      <c r="F9" s="75">
        <v>0</v>
      </c>
      <c r="G9" s="75">
        <v>0</v>
      </c>
    </row>
    <row r="10" spans="1:7" x14ac:dyDescent="0.25">
      <c r="A10" s="58" t="s">
        <v>487</v>
      </c>
      <c r="B10" s="75">
        <v>0</v>
      </c>
      <c r="C10" s="75">
        <v>0</v>
      </c>
      <c r="D10" s="75">
        <v>0</v>
      </c>
      <c r="E10" s="75">
        <v>0</v>
      </c>
      <c r="F10" s="75">
        <v>0</v>
      </c>
      <c r="G10" s="75">
        <v>0</v>
      </c>
    </row>
    <row r="11" spans="1:7" x14ac:dyDescent="0.25">
      <c r="A11" s="58" t="s">
        <v>488</v>
      </c>
      <c r="B11" s="75">
        <v>0</v>
      </c>
      <c r="C11" s="75">
        <v>0</v>
      </c>
      <c r="D11" s="75">
        <v>0</v>
      </c>
      <c r="E11" s="75">
        <v>0</v>
      </c>
      <c r="F11" s="75">
        <v>0</v>
      </c>
      <c r="G11" s="75">
        <v>0</v>
      </c>
    </row>
    <row r="12" spans="1:7" x14ac:dyDescent="0.25">
      <c r="A12" s="58" t="s">
        <v>561</v>
      </c>
      <c r="B12" s="75">
        <v>10517584</v>
      </c>
      <c r="C12" s="75">
        <v>11043463</v>
      </c>
      <c r="D12" s="75">
        <v>11595636</v>
      </c>
      <c r="E12" s="75">
        <v>12175419</v>
      </c>
      <c r="F12" s="75">
        <v>12784189</v>
      </c>
      <c r="G12" s="75">
        <v>13423399</v>
      </c>
    </row>
    <row r="13" spans="1:7" x14ac:dyDescent="0.25">
      <c r="A13" s="58" t="s">
        <v>562</v>
      </c>
      <c r="B13" s="75"/>
      <c r="C13" s="75"/>
      <c r="D13" s="75"/>
      <c r="E13" s="75"/>
      <c r="F13" s="75"/>
      <c r="G13" s="75"/>
    </row>
    <row r="14" spans="1:7" x14ac:dyDescent="0.25">
      <c r="A14" s="59" t="s">
        <v>491</v>
      </c>
      <c r="B14" s="75">
        <v>1730000</v>
      </c>
      <c r="C14" s="75">
        <v>1781900</v>
      </c>
      <c r="D14" s="75">
        <v>1835357</v>
      </c>
      <c r="E14" s="75">
        <v>1890418</v>
      </c>
      <c r="F14" s="75">
        <v>1947130</v>
      </c>
      <c r="G14" s="75">
        <v>2005544</v>
      </c>
    </row>
    <row r="15" spans="1:7" x14ac:dyDescent="0.25">
      <c r="A15" s="58" t="s">
        <v>492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25">
      <c r="A16" s="58" t="s">
        <v>563</v>
      </c>
      <c r="B16" s="75">
        <v>0</v>
      </c>
      <c r="C16" s="75">
        <v>0</v>
      </c>
      <c r="D16" s="75">
        <v>0</v>
      </c>
      <c r="E16" s="75">
        <v>0</v>
      </c>
      <c r="F16" s="75">
        <v>0</v>
      </c>
      <c r="G16" s="75">
        <v>0</v>
      </c>
    </row>
    <row r="17" spans="1:7" x14ac:dyDescent="0.25">
      <c r="A17" s="58" t="s">
        <v>494</v>
      </c>
      <c r="B17" s="75">
        <v>719738328</v>
      </c>
      <c r="C17" s="75">
        <v>741330479</v>
      </c>
      <c r="D17" s="75">
        <v>763570395</v>
      </c>
      <c r="E17" s="75">
        <v>786477509</v>
      </c>
      <c r="F17" s="75">
        <v>810071837</v>
      </c>
      <c r="G17" s="75">
        <v>834373994</v>
      </c>
    </row>
    <row r="18" spans="1:7" x14ac:dyDescent="0.25">
      <c r="A18" s="58" t="s">
        <v>564</v>
      </c>
      <c r="B18" s="75">
        <v>0</v>
      </c>
      <c r="C18" s="75">
        <v>0</v>
      </c>
      <c r="D18" s="75">
        <v>0</v>
      </c>
      <c r="E18" s="75">
        <v>0</v>
      </c>
      <c r="F18" s="75">
        <v>0</v>
      </c>
      <c r="G18" s="75">
        <v>0</v>
      </c>
    </row>
    <row r="19" spans="1:7" x14ac:dyDescent="0.25">
      <c r="A19" s="92" t="s">
        <v>565</v>
      </c>
      <c r="B19" s="75">
        <v>0</v>
      </c>
      <c r="C19" s="75">
        <v>0</v>
      </c>
      <c r="D19" s="75">
        <v>0</v>
      </c>
      <c r="E19" s="75">
        <v>0</v>
      </c>
      <c r="F19" s="75">
        <v>0</v>
      </c>
      <c r="G19" s="75">
        <v>0</v>
      </c>
    </row>
    <row r="20" spans="1:7" x14ac:dyDescent="0.25">
      <c r="A20" s="58" t="s">
        <v>573</v>
      </c>
      <c r="B20" s="75"/>
      <c r="C20" s="75"/>
      <c r="D20" s="75"/>
      <c r="E20" s="75"/>
      <c r="F20" s="75"/>
      <c r="G20" s="75"/>
    </row>
    <row r="21" spans="1:7" x14ac:dyDescent="0.25">
      <c r="A21" s="3" t="s">
        <v>566</v>
      </c>
      <c r="B21" s="119">
        <f>SUM(B22:B26)</f>
        <v>0</v>
      </c>
      <c r="C21" s="119">
        <f t="shared" ref="C21:G21" si="1">SUM(C22:C26)</f>
        <v>0</v>
      </c>
      <c r="D21" s="119">
        <f t="shared" si="1"/>
        <v>0</v>
      </c>
      <c r="E21" s="119">
        <f t="shared" si="1"/>
        <v>0</v>
      </c>
      <c r="F21" s="119">
        <f t="shared" si="1"/>
        <v>0</v>
      </c>
      <c r="G21" s="119">
        <f t="shared" si="1"/>
        <v>0</v>
      </c>
    </row>
    <row r="22" spans="1:7" x14ac:dyDescent="0.25">
      <c r="A22" s="58" t="s">
        <v>567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25">
      <c r="A23" s="58" t="s">
        <v>568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x14ac:dyDescent="0.25">
      <c r="A24" s="58" t="s">
        <v>499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ht="30" x14ac:dyDescent="0.25">
      <c r="A25" s="59" t="s">
        <v>500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59" t="s">
        <v>569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v>0</v>
      </c>
    </row>
    <row r="27" spans="1:7" x14ac:dyDescent="0.25">
      <c r="A27" s="77" t="s">
        <v>573</v>
      </c>
      <c r="B27" s="76"/>
      <c r="C27" s="76"/>
      <c r="D27" s="76"/>
      <c r="E27" s="76"/>
      <c r="F27" s="76"/>
      <c r="G27" s="76"/>
    </row>
    <row r="28" spans="1:7" x14ac:dyDescent="0.25">
      <c r="A28" s="3" t="s">
        <v>570</v>
      </c>
      <c r="B28" s="119">
        <f>SUM(B29)</f>
        <v>0</v>
      </c>
      <c r="C28" s="119">
        <f t="shared" ref="C28:G28" si="2">SUM(C29)</f>
        <v>0</v>
      </c>
      <c r="D28" s="119">
        <f t="shared" si="2"/>
        <v>0</v>
      </c>
      <c r="E28" s="119">
        <f t="shared" si="2"/>
        <v>0</v>
      </c>
      <c r="F28" s="119">
        <f t="shared" si="2"/>
        <v>0</v>
      </c>
      <c r="G28" s="119">
        <f t="shared" si="2"/>
        <v>0</v>
      </c>
    </row>
    <row r="29" spans="1:7" x14ac:dyDescent="0.25">
      <c r="A29" s="58" t="s">
        <v>571</v>
      </c>
      <c r="B29" s="76">
        <v>0</v>
      </c>
      <c r="C29" s="76">
        <v>0</v>
      </c>
      <c r="D29" s="76">
        <v>0</v>
      </c>
      <c r="E29" s="76">
        <v>0</v>
      </c>
      <c r="F29" s="76">
        <v>0</v>
      </c>
      <c r="G29" s="76">
        <v>0</v>
      </c>
    </row>
    <row r="30" spans="1:7" x14ac:dyDescent="0.25">
      <c r="A30" s="45" t="s">
        <v>573</v>
      </c>
      <c r="B30" s="78"/>
      <c r="C30" s="78"/>
      <c r="D30" s="78"/>
      <c r="E30" s="78"/>
      <c r="F30" s="78"/>
      <c r="G30" s="78"/>
    </row>
    <row r="31" spans="1:7" ht="14.45" customHeight="1" x14ac:dyDescent="0.25">
      <c r="A31" s="3" t="s">
        <v>572</v>
      </c>
      <c r="B31" s="119">
        <f>B21+B7+B28</f>
        <v>731985912</v>
      </c>
      <c r="C31" s="119">
        <f t="shared" ref="C31:G31" si="3">C21+C7+C28</f>
        <v>754155842</v>
      </c>
      <c r="D31" s="119">
        <f t="shared" si="3"/>
        <v>777001388</v>
      </c>
      <c r="E31" s="119">
        <f t="shared" si="3"/>
        <v>800543346</v>
      </c>
      <c r="F31" s="119">
        <f t="shared" si="3"/>
        <v>824803156</v>
      </c>
      <c r="G31" s="119">
        <f t="shared" si="3"/>
        <v>849802937</v>
      </c>
    </row>
    <row r="32" spans="1:7" ht="14.45" customHeight="1" x14ac:dyDescent="0.25">
      <c r="A32" s="45"/>
      <c r="B32" s="141"/>
      <c r="C32" s="141"/>
      <c r="D32" s="141"/>
      <c r="E32" s="141"/>
      <c r="F32" s="141"/>
      <c r="G32" s="141"/>
    </row>
    <row r="33" spans="1:7" x14ac:dyDescent="0.25">
      <c r="A33" s="144" t="s">
        <v>291</v>
      </c>
      <c r="B33" s="53"/>
      <c r="C33" s="53"/>
      <c r="D33" s="53"/>
      <c r="E33" s="53"/>
      <c r="F33" s="53"/>
      <c r="G33" s="53"/>
    </row>
    <row r="34" spans="1:7" ht="30" x14ac:dyDescent="0.25">
      <c r="A34" s="142" t="s">
        <v>464</v>
      </c>
      <c r="B34" s="91">
        <v>0</v>
      </c>
      <c r="C34" s="91">
        <v>0</v>
      </c>
      <c r="D34" s="91">
        <v>0</v>
      </c>
      <c r="E34" s="91">
        <v>0</v>
      </c>
      <c r="F34" s="91">
        <v>0</v>
      </c>
      <c r="G34" s="91">
        <v>0</v>
      </c>
    </row>
    <row r="35" spans="1:7" ht="30" x14ac:dyDescent="0.25">
      <c r="A35" s="142" t="s">
        <v>293</v>
      </c>
      <c r="B35" s="91">
        <v>0</v>
      </c>
      <c r="C35" s="91">
        <v>0</v>
      </c>
      <c r="D35" s="91">
        <v>0</v>
      </c>
      <c r="E35" s="91">
        <v>0</v>
      </c>
      <c r="F35" s="91">
        <v>0</v>
      </c>
      <c r="G35" s="91">
        <v>0</v>
      </c>
    </row>
    <row r="36" spans="1:7" x14ac:dyDescent="0.25">
      <c r="A36" s="144" t="s">
        <v>504</v>
      </c>
      <c r="B36" s="17">
        <v>0</v>
      </c>
      <c r="C36" s="17">
        <v>0</v>
      </c>
      <c r="D36" s="17">
        <v>0</v>
      </c>
      <c r="E36" s="17">
        <v>0</v>
      </c>
      <c r="F36" s="17">
        <v>0</v>
      </c>
      <c r="G36" s="17">
        <v>0</v>
      </c>
    </row>
    <row r="37" spans="1:7" x14ac:dyDescent="0.25">
      <c r="A37" s="54"/>
      <c r="B37" s="54"/>
      <c r="C37" s="54"/>
      <c r="D37" s="54"/>
      <c r="E37" s="54"/>
      <c r="F37" s="54"/>
      <c r="G37" s="54"/>
    </row>
  </sheetData>
  <mergeCells count="5">
    <mergeCell ref="A4:G4"/>
    <mergeCell ref="A5:G5"/>
    <mergeCell ref="A1:G1"/>
    <mergeCell ref="A2:G2"/>
    <mergeCell ref="A3:G3"/>
  </mergeCells>
  <dataValidations count="1">
    <dataValidation type="decimal" allowBlank="1" showInputMessage="1" showErrorMessage="1" sqref="B7:G7 B21:G31" xr:uid="{2D934423-D4FC-4EFF-AB03-556E0441DA80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7:G7 B15:G16 B18:G31" unlocked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A5F767-0852-4981-8555-73C404320198}">
  <sheetPr>
    <outlinePr summaryBelow="0"/>
  </sheetPr>
  <dimension ref="A1:G30"/>
  <sheetViews>
    <sheetView showGridLines="0" zoomScale="75" zoomScaleNormal="75" workbookViewId="0">
      <selection activeCell="F40" sqref="F40"/>
    </sheetView>
  </sheetViews>
  <sheetFormatPr baseColWidth="10" defaultColWidth="11" defaultRowHeight="15" x14ac:dyDescent="0.25"/>
  <cols>
    <col min="1" max="1" width="68.85546875" bestFit="1" customWidth="1"/>
    <col min="2" max="2" width="24.5703125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92" t="s">
        <v>466</v>
      </c>
      <c r="B1" s="184"/>
      <c r="C1" s="184"/>
      <c r="D1" s="184"/>
      <c r="E1" s="184"/>
      <c r="F1" s="184"/>
      <c r="G1" s="185"/>
    </row>
    <row r="2" spans="1:7" x14ac:dyDescent="0.25">
      <c r="A2" s="204" t="str">
        <f>'Formato 1'!A2</f>
        <v>Poder Legislativo del Estado de Guanajuato (a)</v>
      </c>
      <c r="B2" s="205"/>
      <c r="C2" s="205"/>
      <c r="D2" s="205"/>
      <c r="E2" s="205"/>
      <c r="F2" s="205"/>
      <c r="G2" s="206"/>
    </row>
    <row r="3" spans="1:7" x14ac:dyDescent="0.25">
      <c r="A3" s="201" t="s">
        <v>467</v>
      </c>
      <c r="B3" s="202"/>
      <c r="C3" s="202"/>
      <c r="D3" s="202"/>
      <c r="E3" s="202"/>
      <c r="F3" s="202"/>
      <c r="G3" s="203"/>
    </row>
    <row r="4" spans="1:7" x14ac:dyDescent="0.25">
      <c r="A4" s="201" t="s">
        <v>2</v>
      </c>
      <c r="B4" s="202"/>
      <c r="C4" s="202"/>
      <c r="D4" s="202"/>
      <c r="E4" s="202"/>
      <c r="F4" s="202"/>
      <c r="G4" s="203"/>
    </row>
    <row r="5" spans="1:7" x14ac:dyDescent="0.25">
      <c r="A5" s="195" t="s">
        <v>449</v>
      </c>
      <c r="B5" s="196"/>
      <c r="C5" s="196"/>
      <c r="D5" s="196"/>
      <c r="E5" s="196"/>
      <c r="F5" s="196"/>
      <c r="G5" s="197"/>
    </row>
    <row r="6" spans="1:7" ht="30" x14ac:dyDescent="0.25">
      <c r="A6" s="139" t="s">
        <v>574</v>
      </c>
      <c r="B6" s="7" t="s">
        <v>649</v>
      </c>
      <c r="C6" s="33" t="s">
        <v>651</v>
      </c>
      <c r="D6" s="33" t="s">
        <v>638</v>
      </c>
      <c r="E6" s="33" t="s">
        <v>639</v>
      </c>
      <c r="F6" s="33" t="s">
        <v>640</v>
      </c>
      <c r="G6" s="33" t="s">
        <v>652</v>
      </c>
    </row>
    <row r="7" spans="1:7" ht="15.75" customHeight="1" x14ac:dyDescent="0.25">
      <c r="A7" s="26" t="s">
        <v>469</v>
      </c>
      <c r="B7" s="119">
        <f t="shared" ref="B7:G7" si="0">SUM(B8:B16)</f>
        <v>731985912</v>
      </c>
      <c r="C7" s="119">
        <f t="shared" si="0"/>
        <v>754155842</v>
      </c>
      <c r="D7" s="119">
        <f t="shared" si="0"/>
        <v>777001388</v>
      </c>
      <c r="E7" s="119">
        <f t="shared" si="0"/>
        <v>800543346</v>
      </c>
      <c r="F7" s="119">
        <f t="shared" si="0"/>
        <v>824803156</v>
      </c>
      <c r="G7" s="119">
        <f t="shared" si="0"/>
        <v>849802937</v>
      </c>
    </row>
    <row r="8" spans="1:7" x14ac:dyDescent="0.25">
      <c r="A8" s="58" t="s">
        <v>575</v>
      </c>
      <c r="B8" s="75">
        <v>510812483</v>
      </c>
      <c r="C8" s="75">
        <v>526136857</v>
      </c>
      <c r="D8" s="75">
        <v>541920963</v>
      </c>
      <c r="E8" s="75">
        <v>558178592</v>
      </c>
      <c r="F8" s="75">
        <v>574923950</v>
      </c>
      <c r="G8" s="75">
        <v>592171669</v>
      </c>
    </row>
    <row r="9" spans="1:7" ht="15.75" customHeight="1" x14ac:dyDescent="0.25">
      <c r="A9" s="58" t="s">
        <v>576</v>
      </c>
      <c r="B9" s="75">
        <v>20766825</v>
      </c>
      <c r="C9" s="75">
        <v>21389830</v>
      </c>
      <c r="D9" s="75">
        <v>22031525</v>
      </c>
      <c r="E9" s="75">
        <v>22692471</v>
      </c>
      <c r="F9" s="75">
        <v>23373245</v>
      </c>
      <c r="G9" s="75">
        <v>24074442</v>
      </c>
    </row>
    <row r="10" spans="1:7" x14ac:dyDescent="0.25">
      <c r="A10" s="58" t="s">
        <v>472</v>
      </c>
      <c r="B10" s="75">
        <v>152906297</v>
      </c>
      <c r="C10" s="75">
        <v>157493487</v>
      </c>
      <c r="D10" s="75">
        <v>162218293</v>
      </c>
      <c r="E10" s="75">
        <v>167084844</v>
      </c>
      <c r="F10" s="75">
        <v>172097392</v>
      </c>
      <c r="G10" s="75">
        <v>177260315</v>
      </c>
    </row>
    <row r="11" spans="1:7" x14ac:dyDescent="0.25">
      <c r="A11" s="58" t="s">
        <v>473</v>
      </c>
      <c r="B11" s="75">
        <v>30867631</v>
      </c>
      <c r="C11" s="75">
        <v>31793660</v>
      </c>
      <c r="D11" s="75">
        <v>32747470</v>
      </c>
      <c r="E11" s="75">
        <v>33729894</v>
      </c>
      <c r="F11" s="75">
        <v>34741791</v>
      </c>
      <c r="G11" s="75">
        <v>35784045</v>
      </c>
    </row>
    <row r="12" spans="1:7" x14ac:dyDescent="0.25">
      <c r="A12" s="58" t="s">
        <v>577</v>
      </c>
      <c r="B12" s="75">
        <v>4385092</v>
      </c>
      <c r="C12" s="75">
        <v>4516645</v>
      </c>
      <c r="D12" s="75">
        <v>4652144</v>
      </c>
      <c r="E12" s="75">
        <v>4791708</v>
      </c>
      <c r="F12" s="75">
        <v>4935459</v>
      </c>
      <c r="G12" s="75">
        <v>5083523</v>
      </c>
    </row>
    <row r="13" spans="1:7" x14ac:dyDescent="0.25">
      <c r="A13" s="58" t="s">
        <v>475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</row>
    <row r="14" spans="1:7" x14ac:dyDescent="0.25">
      <c r="A14" s="59" t="s">
        <v>476</v>
      </c>
      <c r="B14" s="75">
        <v>12247584</v>
      </c>
      <c r="C14" s="75">
        <v>12825363</v>
      </c>
      <c r="D14" s="75">
        <v>13430993</v>
      </c>
      <c r="E14" s="75">
        <v>14065837</v>
      </c>
      <c r="F14" s="75">
        <v>14731319</v>
      </c>
      <c r="G14" s="75">
        <v>15428943</v>
      </c>
    </row>
    <row r="15" spans="1:7" x14ac:dyDescent="0.25">
      <c r="A15" s="58" t="s">
        <v>477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25">
      <c r="A16" s="58" t="s">
        <v>478</v>
      </c>
      <c r="B16" s="75">
        <v>0</v>
      </c>
      <c r="C16" s="75">
        <v>0</v>
      </c>
      <c r="D16" s="75">
        <v>0</v>
      </c>
      <c r="E16" s="75">
        <v>0</v>
      </c>
      <c r="F16" s="75">
        <v>0</v>
      </c>
      <c r="G16" s="75">
        <v>0</v>
      </c>
    </row>
    <row r="17" spans="1:7" x14ac:dyDescent="0.25">
      <c r="A17" s="58"/>
      <c r="B17" s="75"/>
      <c r="C17" s="75"/>
      <c r="D17" s="75"/>
      <c r="E17" s="75"/>
      <c r="F17" s="75"/>
      <c r="G17" s="75"/>
    </row>
    <row r="18" spans="1:7" x14ac:dyDescent="0.25">
      <c r="A18" s="3" t="s">
        <v>479</v>
      </c>
      <c r="B18" s="119">
        <f>SUM(B19:B27)</f>
        <v>0</v>
      </c>
      <c r="C18" s="119">
        <f t="shared" ref="C18:G18" si="1">SUM(C19:C27)</f>
        <v>0</v>
      </c>
      <c r="D18" s="119">
        <f t="shared" si="1"/>
        <v>0</v>
      </c>
      <c r="E18" s="119">
        <f t="shared" si="1"/>
        <v>0</v>
      </c>
      <c r="F18" s="119">
        <f t="shared" si="1"/>
        <v>0</v>
      </c>
      <c r="G18" s="119">
        <f t="shared" si="1"/>
        <v>0</v>
      </c>
    </row>
    <row r="19" spans="1:7" x14ac:dyDescent="0.25">
      <c r="A19" s="58" t="s">
        <v>575</v>
      </c>
      <c r="B19" s="76">
        <v>0</v>
      </c>
      <c r="C19" s="76">
        <v>0</v>
      </c>
      <c r="D19" s="76">
        <v>0</v>
      </c>
      <c r="E19" s="76">
        <v>0</v>
      </c>
      <c r="F19" s="76">
        <v>0</v>
      </c>
      <c r="G19" s="76">
        <v>0</v>
      </c>
    </row>
    <row r="20" spans="1:7" x14ac:dyDescent="0.25">
      <c r="A20" s="58" t="s">
        <v>576</v>
      </c>
      <c r="B20" s="76">
        <v>0</v>
      </c>
      <c r="C20" s="76">
        <v>0</v>
      </c>
      <c r="D20" s="76">
        <v>0</v>
      </c>
      <c r="E20" s="76">
        <v>0</v>
      </c>
      <c r="F20" s="76">
        <v>0</v>
      </c>
      <c r="G20" s="76">
        <v>0</v>
      </c>
    </row>
    <row r="21" spans="1:7" x14ac:dyDescent="0.25">
      <c r="A21" s="58" t="s">
        <v>472</v>
      </c>
      <c r="B21" s="76">
        <v>0</v>
      </c>
      <c r="C21" s="76">
        <v>0</v>
      </c>
      <c r="D21" s="76">
        <v>0</v>
      </c>
      <c r="E21" s="76">
        <v>0</v>
      </c>
      <c r="F21" s="76">
        <v>0</v>
      </c>
      <c r="G21" s="76">
        <v>0</v>
      </c>
    </row>
    <row r="22" spans="1:7" x14ac:dyDescent="0.25">
      <c r="A22" s="58" t="s">
        <v>473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25">
      <c r="A23" s="59" t="s">
        <v>577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x14ac:dyDescent="0.25">
      <c r="A24" s="59" t="s">
        <v>475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x14ac:dyDescent="0.25">
      <c r="A25" s="59" t="s">
        <v>476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59" t="s">
        <v>480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v>0</v>
      </c>
    </row>
    <row r="27" spans="1:7" x14ac:dyDescent="0.25">
      <c r="A27" s="59" t="s">
        <v>478</v>
      </c>
      <c r="B27" s="76">
        <v>0</v>
      </c>
      <c r="C27" s="76">
        <v>0</v>
      </c>
      <c r="D27" s="76">
        <v>0</v>
      </c>
      <c r="E27" s="76">
        <v>0</v>
      </c>
      <c r="F27" s="76">
        <v>0</v>
      </c>
      <c r="G27" s="76">
        <v>0</v>
      </c>
    </row>
    <row r="28" spans="1:7" x14ac:dyDescent="0.25">
      <c r="A28" s="45" t="s">
        <v>573</v>
      </c>
      <c r="B28" s="78"/>
      <c r="C28" s="78"/>
      <c r="D28" s="78"/>
      <c r="E28" s="78"/>
      <c r="F28" s="78"/>
      <c r="G28" s="78"/>
    </row>
    <row r="29" spans="1:7" ht="14.45" customHeight="1" x14ac:dyDescent="0.25">
      <c r="A29" s="3" t="s">
        <v>481</v>
      </c>
      <c r="B29" s="119">
        <f>B18+B7</f>
        <v>731985912</v>
      </c>
      <c r="C29" s="119">
        <f t="shared" ref="C29:G29" si="2">C18+C7</f>
        <v>754155842</v>
      </c>
      <c r="D29" s="119">
        <f t="shared" si="2"/>
        <v>777001388</v>
      </c>
      <c r="E29" s="119">
        <f t="shared" si="2"/>
        <v>800543346</v>
      </c>
      <c r="F29" s="119">
        <f t="shared" si="2"/>
        <v>824803156</v>
      </c>
      <c r="G29" s="119">
        <f t="shared" si="2"/>
        <v>849802937</v>
      </c>
    </row>
    <row r="30" spans="1:7" x14ac:dyDescent="0.25">
      <c r="A30" s="54"/>
      <c r="B30" s="54"/>
      <c r="C30" s="54"/>
      <c r="D30" s="54"/>
      <c r="E30" s="54"/>
      <c r="F30" s="54"/>
      <c r="G30" s="54"/>
    </row>
  </sheetData>
  <mergeCells count="5"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7:G7 B18:G29" xr:uid="{605DF967-37C8-459E-908C-3F9832C5C936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7:G7 B27:G28 B18:G26 B29:G29 B15:G16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1D7C19-E745-43AE-99DD-EA923E52E27C}">
  <sheetPr>
    <outlinePr summaryBelow="0"/>
  </sheetPr>
  <dimension ref="A1:G39"/>
  <sheetViews>
    <sheetView showGridLines="0" zoomScale="75" zoomScaleNormal="75" workbookViewId="0">
      <selection activeCell="F40" sqref="F40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92" t="s">
        <v>482</v>
      </c>
      <c r="B1" s="184"/>
      <c r="C1" s="184"/>
      <c r="D1" s="184"/>
      <c r="E1" s="184"/>
      <c r="F1" s="184"/>
      <c r="G1" s="185"/>
    </row>
    <row r="2" spans="1:7" x14ac:dyDescent="0.25">
      <c r="A2" s="204" t="str">
        <f>'Formato 1'!A2</f>
        <v>Poder Legislativo del Estado de Guanajuato (a)</v>
      </c>
      <c r="B2" s="205"/>
      <c r="C2" s="205"/>
      <c r="D2" s="205"/>
      <c r="E2" s="205"/>
      <c r="F2" s="205"/>
      <c r="G2" s="206"/>
    </row>
    <row r="3" spans="1:7" x14ac:dyDescent="0.25">
      <c r="A3" s="201" t="s">
        <v>483</v>
      </c>
      <c r="B3" s="202"/>
      <c r="C3" s="202"/>
      <c r="D3" s="202"/>
      <c r="E3" s="202"/>
      <c r="F3" s="202"/>
      <c r="G3" s="203"/>
    </row>
    <row r="4" spans="1:7" x14ac:dyDescent="0.25">
      <c r="A4" s="201" t="s">
        <v>2</v>
      </c>
      <c r="B4" s="202"/>
      <c r="C4" s="202"/>
      <c r="D4" s="202"/>
      <c r="E4" s="202"/>
      <c r="F4" s="202"/>
      <c r="G4" s="203"/>
    </row>
    <row r="5" spans="1:7" ht="30" x14ac:dyDescent="0.25">
      <c r="A5" s="139" t="s">
        <v>450</v>
      </c>
      <c r="B5" s="7" t="s">
        <v>641</v>
      </c>
      <c r="C5" s="33" t="s">
        <v>642</v>
      </c>
      <c r="D5" s="33" t="s">
        <v>643</v>
      </c>
      <c r="E5" s="33" t="s">
        <v>644</v>
      </c>
      <c r="F5" s="33" t="s">
        <v>653</v>
      </c>
      <c r="G5" s="33" t="s">
        <v>654</v>
      </c>
    </row>
    <row r="6" spans="1:7" ht="15.75" customHeight="1" x14ac:dyDescent="0.25">
      <c r="A6" s="26" t="s">
        <v>452</v>
      </c>
      <c r="B6" s="119">
        <f>SUM(B7:B18)</f>
        <v>725475381.54000008</v>
      </c>
      <c r="C6" s="119">
        <f t="shared" ref="C6:G6" si="0">SUM(C7:C18)</f>
        <v>730848877.65999997</v>
      </c>
      <c r="D6" s="119">
        <f t="shared" si="0"/>
        <v>698201661.80999994</v>
      </c>
      <c r="E6" s="119">
        <f t="shared" si="0"/>
        <v>653536812.91999996</v>
      </c>
      <c r="F6" s="119">
        <f t="shared" si="0"/>
        <v>672093094.13999999</v>
      </c>
      <c r="G6" s="119">
        <f t="shared" si="0"/>
        <v>720071013.64999998</v>
      </c>
    </row>
    <row r="7" spans="1:7" x14ac:dyDescent="0.25">
      <c r="A7" s="58" t="s">
        <v>559</v>
      </c>
      <c r="B7" s="75">
        <v>0</v>
      </c>
      <c r="C7" s="75">
        <v>0</v>
      </c>
      <c r="D7" s="75">
        <v>0</v>
      </c>
      <c r="E7" s="75">
        <v>0</v>
      </c>
      <c r="F7" s="75">
        <v>0</v>
      </c>
      <c r="G7" s="75">
        <v>0</v>
      </c>
    </row>
    <row r="8" spans="1:7" ht="15.75" customHeight="1" x14ac:dyDescent="0.25">
      <c r="A8" s="58" t="s">
        <v>560</v>
      </c>
      <c r="B8" s="75">
        <v>0</v>
      </c>
      <c r="C8" s="75">
        <v>0</v>
      </c>
      <c r="D8" s="75">
        <v>0</v>
      </c>
      <c r="E8" s="75">
        <v>0</v>
      </c>
      <c r="F8" s="75">
        <v>0</v>
      </c>
      <c r="G8" s="75">
        <v>0</v>
      </c>
    </row>
    <row r="9" spans="1:7" x14ac:dyDescent="0.25">
      <c r="A9" s="58" t="s">
        <v>487</v>
      </c>
      <c r="B9" s="75">
        <v>0</v>
      </c>
      <c r="C9" s="75">
        <v>0</v>
      </c>
      <c r="D9" s="75">
        <v>0</v>
      </c>
      <c r="E9" s="75">
        <v>0</v>
      </c>
      <c r="F9" s="75">
        <v>0</v>
      </c>
      <c r="G9" s="75">
        <v>0</v>
      </c>
    </row>
    <row r="10" spans="1:7" x14ac:dyDescent="0.25">
      <c r="A10" s="58" t="s">
        <v>488</v>
      </c>
      <c r="B10" s="75">
        <v>0</v>
      </c>
      <c r="C10" s="75">
        <v>0</v>
      </c>
      <c r="D10" s="75">
        <v>0</v>
      </c>
      <c r="E10" s="75">
        <v>0</v>
      </c>
      <c r="F10" s="75">
        <v>0</v>
      </c>
      <c r="G10" s="75">
        <v>0</v>
      </c>
    </row>
    <row r="11" spans="1:7" x14ac:dyDescent="0.25">
      <c r="A11" s="58" t="s">
        <v>561</v>
      </c>
      <c r="B11" s="75">
        <v>0</v>
      </c>
      <c r="C11" s="75">
        <v>9385652.7200000007</v>
      </c>
      <c r="D11" s="75">
        <v>6270960.1600000001</v>
      </c>
      <c r="E11" s="75">
        <v>4570656.76</v>
      </c>
      <c r="F11" s="75">
        <v>7329118.1299999999</v>
      </c>
      <c r="G11" s="75">
        <v>11425099.66</v>
      </c>
    </row>
    <row r="12" spans="1:7" x14ac:dyDescent="0.25">
      <c r="A12" s="58" t="s">
        <v>562</v>
      </c>
      <c r="B12" s="75">
        <v>0</v>
      </c>
      <c r="C12" s="75">
        <v>0</v>
      </c>
      <c r="D12" s="75">
        <v>0</v>
      </c>
      <c r="E12" s="75"/>
      <c r="F12" s="75"/>
      <c r="G12" s="75"/>
    </row>
    <row r="13" spans="1:7" x14ac:dyDescent="0.25">
      <c r="A13" s="59" t="s">
        <v>491</v>
      </c>
      <c r="B13" s="75">
        <v>14214613.01</v>
      </c>
      <c r="C13" s="75">
        <v>1774287.94</v>
      </c>
      <c r="D13" s="75">
        <v>348743.65</v>
      </c>
      <c r="E13" s="75">
        <v>1587926.16</v>
      </c>
      <c r="F13" s="75">
        <v>1896680.01</v>
      </c>
      <c r="G13" s="75">
        <v>2405989.02</v>
      </c>
    </row>
    <row r="14" spans="1:7" x14ac:dyDescent="0.25">
      <c r="A14" s="58" t="s">
        <v>492</v>
      </c>
      <c r="B14" s="75">
        <v>1346065.57</v>
      </c>
      <c r="C14" s="75">
        <v>0</v>
      </c>
      <c r="D14" s="75">
        <v>0</v>
      </c>
      <c r="E14" s="75"/>
      <c r="F14" s="75"/>
      <c r="G14" s="75"/>
    </row>
    <row r="15" spans="1:7" x14ac:dyDescent="0.25">
      <c r="A15" s="58" t="s">
        <v>563</v>
      </c>
      <c r="B15" s="75">
        <v>0</v>
      </c>
      <c r="C15" s="75">
        <v>0</v>
      </c>
      <c r="D15" s="75">
        <v>0</v>
      </c>
      <c r="E15" s="75"/>
      <c r="F15" s="75"/>
      <c r="G15" s="75"/>
    </row>
    <row r="16" spans="1:7" x14ac:dyDescent="0.25">
      <c r="A16" s="58" t="s">
        <v>494</v>
      </c>
      <c r="B16" s="75">
        <v>709914702.96000004</v>
      </c>
      <c r="C16" s="75">
        <v>719688937</v>
      </c>
      <c r="D16" s="75">
        <v>691581958</v>
      </c>
      <c r="E16" s="75">
        <v>647378230</v>
      </c>
      <c r="F16" s="75">
        <v>662867296</v>
      </c>
      <c r="G16" s="75">
        <v>706239924.97000003</v>
      </c>
    </row>
    <row r="17" spans="1:7" x14ac:dyDescent="0.25">
      <c r="A17" s="58" t="s">
        <v>564</v>
      </c>
      <c r="B17" s="75">
        <v>0</v>
      </c>
      <c r="C17" s="75">
        <v>0</v>
      </c>
      <c r="D17" s="75">
        <v>0</v>
      </c>
      <c r="E17" s="75">
        <v>0</v>
      </c>
      <c r="F17" s="75">
        <v>0</v>
      </c>
      <c r="G17" s="75">
        <v>0</v>
      </c>
    </row>
    <row r="18" spans="1:7" x14ac:dyDescent="0.25">
      <c r="A18" s="92" t="s">
        <v>565</v>
      </c>
      <c r="B18" s="75">
        <v>0</v>
      </c>
      <c r="C18" s="75">
        <v>0</v>
      </c>
      <c r="D18" s="75">
        <v>0</v>
      </c>
      <c r="E18" s="75">
        <v>0</v>
      </c>
      <c r="F18" s="75">
        <v>0</v>
      </c>
      <c r="G18" s="75">
        <v>0</v>
      </c>
    </row>
    <row r="19" spans="1:7" x14ac:dyDescent="0.25">
      <c r="A19" s="58"/>
      <c r="B19" s="75"/>
      <c r="C19" s="75"/>
      <c r="D19" s="75"/>
      <c r="E19" s="75"/>
      <c r="F19" s="75"/>
      <c r="G19" s="75"/>
    </row>
    <row r="20" spans="1:7" x14ac:dyDescent="0.25">
      <c r="A20" s="3" t="s">
        <v>458</v>
      </c>
      <c r="B20" s="119">
        <f>SUM(B21:B25)</f>
        <v>567120</v>
      </c>
      <c r="C20" s="119">
        <f t="shared" ref="C20:G20" si="1">SUM(C21:C25)</f>
        <v>742013.02</v>
      </c>
      <c r="D20" s="119">
        <f t="shared" si="1"/>
        <v>0</v>
      </c>
      <c r="E20" s="119">
        <f t="shared" si="1"/>
        <v>0</v>
      </c>
      <c r="F20" s="119">
        <f t="shared" si="1"/>
        <v>0</v>
      </c>
      <c r="G20" s="119">
        <f t="shared" si="1"/>
        <v>582706.16</v>
      </c>
    </row>
    <row r="21" spans="1:7" x14ac:dyDescent="0.25">
      <c r="A21" s="58" t="s">
        <v>567</v>
      </c>
      <c r="B21" s="76">
        <v>0</v>
      </c>
      <c r="C21" s="76">
        <v>0</v>
      </c>
      <c r="D21" s="76">
        <v>0</v>
      </c>
      <c r="E21" s="76">
        <v>0</v>
      </c>
      <c r="F21" s="76">
        <v>0</v>
      </c>
      <c r="G21" s="76">
        <v>0</v>
      </c>
    </row>
    <row r="22" spans="1:7" x14ac:dyDescent="0.25">
      <c r="A22" s="58" t="s">
        <v>568</v>
      </c>
      <c r="B22" s="76">
        <v>0</v>
      </c>
      <c r="C22" s="76">
        <v>742013.02</v>
      </c>
      <c r="D22" s="76">
        <v>0</v>
      </c>
      <c r="E22" s="76">
        <v>0</v>
      </c>
      <c r="F22" s="76">
        <v>0</v>
      </c>
      <c r="G22" s="76">
        <v>582706.16</v>
      </c>
    </row>
    <row r="23" spans="1:7" x14ac:dyDescent="0.25">
      <c r="A23" s="58" t="s">
        <v>499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ht="30" x14ac:dyDescent="0.25">
      <c r="A24" s="59" t="s">
        <v>500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x14ac:dyDescent="0.25">
      <c r="A25" s="59" t="s">
        <v>569</v>
      </c>
      <c r="B25" s="76">
        <v>567120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77"/>
      <c r="B26" s="76"/>
      <c r="C26" s="76"/>
      <c r="D26" s="76"/>
      <c r="E26" s="76"/>
      <c r="F26" s="76"/>
      <c r="G26" s="76"/>
    </row>
    <row r="27" spans="1:7" x14ac:dyDescent="0.25">
      <c r="A27" s="3" t="s">
        <v>462</v>
      </c>
      <c r="B27" s="119">
        <f>SUM(B28)</f>
        <v>0</v>
      </c>
      <c r="C27" s="119">
        <f t="shared" ref="C27:G27" si="2">SUM(C28)</f>
        <v>36692665.539999999</v>
      </c>
      <c r="D27" s="119">
        <f t="shared" si="2"/>
        <v>13723907.960000001</v>
      </c>
      <c r="E27" s="119">
        <f t="shared" si="2"/>
        <v>37155591.039999999</v>
      </c>
      <c r="F27" s="119">
        <f t="shared" si="2"/>
        <v>28017713.800000001</v>
      </c>
      <c r="G27" s="119">
        <f t="shared" si="2"/>
        <v>20351581.84</v>
      </c>
    </row>
    <row r="28" spans="1:7" x14ac:dyDescent="0.25">
      <c r="A28" s="58" t="s">
        <v>289</v>
      </c>
      <c r="B28" s="76">
        <v>0</v>
      </c>
      <c r="C28" s="76">
        <v>36692665.539999999</v>
      </c>
      <c r="D28" s="76">
        <v>13723907.960000001</v>
      </c>
      <c r="E28" s="76">
        <v>37155591.039999999</v>
      </c>
      <c r="F28" s="76">
        <v>28017713.800000001</v>
      </c>
      <c r="G28" s="76">
        <v>20351581.84</v>
      </c>
    </row>
    <row r="29" spans="1:7" x14ac:dyDescent="0.25">
      <c r="A29" s="45"/>
      <c r="B29" s="78"/>
      <c r="C29" s="78"/>
      <c r="D29" s="78"/>
      <c r="E29" s="78"/>
      <c r="F29" s="78"/>
      <c r="G29" s="78"/>
    </row>
    <row r="30" spans="1:7" ht="14.45" customHeight="1" x14ac:dyDescent="0.25">
      <c r="A30" s="3" t="s">
        <v>502</v>
      </c>
      <c r="B30" s="119">
        <f>B20+B6+B27</f>
        <v>726042501.54000008</v>
      </c>
      <c r="C30" s="119">
        <f t="shared" ref="C30:G30" si="3">C20+C6+C27</f>
        <v>768283556.21999991</v>
      </c>
      <c r="D30" s="119">
        <f t="shared" si="3"/>
        <v>711925569.76999998</v>
      </c>
      <c r="E30" s="119">
        <f t="shared" si="3"/>
        <v>690692403.95999992</v>
      </c>
      <c r="F30" s="119">
        <f t="shared" si="3"/>
        <v>700110807.93999994</v>
      </c>
      <c r="G30" s="119">
        <f t="shared" si="3"/>
        <v>741005301.64999998</v>
      </c>
    </row>
    <row r="31" spans="1:7" ht="14.45" customHeight="1" x14ac:dyDescent="0.25">
      <c r="A31" s="45"/>
      <c r="B31" s="141"/>
      <c r="C31" s="141"/>
      <c r="D31" s="141"/>
      <c r="E31" s="141"/>
      <c r="F31" s="141"/>
      <c r="G31" s="141"/>
    </row>
    <row r="32" spans="1:7" x14ac:dyDescent="0.25">
      <c r="A32" s="144" t="s">
        <v>291</v>
      </c>
      <c r="B32" s="53"/>
      <c r="C32" s="53"/>
      <c r="D32" s="53"/>
      <c r="E32" s="53"/>
      <c r="F32" s="53"/>
      <c r="G32" s="53"/>
    </row>
    <row r="33" spans="1:7" ht="30" x14ac:dyDescent="0.25">
      <c r="A33" s="142" t="s">
        <v>464</v>
      </c>
      <c r="B33" s="91">
        <v>0</v>
      </c>
      <c r="C33" s="91">
        <v>36692665.539999999</v>
      </c>
      <c r="D33" s="91">
        <v>13723907.960000001</v>
      </c>
      <c r="E33" s="91">
        <v>37155591.039999999</v>
      </c>
      <c r="F33" s="91">
        <v>28017713.800000001</v>
      </c>
      <c r="G33" s="91">
        <v>20351581.84</v>
      </c>
    </row>
    <row r="34" spans="1:7" ht="30" x14ac:dyDescent="0.25">
      <c r="A34" s="142" t="s">
        <v>293</v>
      </c>
      <c r="B34" s="91">
        <v>0</v>
      </c>
      <c r="C34" s="91">
        <v>0</v>
      </c>
      <c r="D34" s="91">
        <v>0</v>
      </c>
      <c r="E34" s="91">
        <v>0</v>
      </c>
      <c r="F34" s="91">
        <v>0</v>
      </c>
      <c r="G34" s="91">
        <v>0</v>
      </c>
    </row>
    <row r="35" spans="1:7" x14ac:dyDescent="0.25">
      <c r="A35" s="53" t="s">
        <v>504</v>
      </c>
      <c r="B35" s="17">
        <v>0</v>
      </c>
      <c r="C35" s="17">
        <v>36692665.539999999</v>
      </c>
      <c r="D35" s="17">
        <v>13723907.960000001</v>
      </c>
      <c r="E35" s="17">
        <f t="shared" ref="E35" si="4">+E33+E34</f>
        <v>37155591.039999999</v>
      </c>
      <c r="F35" s="17">
        <f>+F33+F34</f>
        <v>28017713.800000001</v>
      </c>
      <c r="G35" s="17">
        <f>+G33+G34</f>
        <v>20351581.84</v>
      </c>
    </row>
    <row r="36" spans="1:7" x14ac:dyDescent="0.25">
      <c r="A36" s="54"/>
      <c r="B36" s="54"/>
      <c r="C36" s="54"/>
      <c r="D36" s="54"/>
      <c r="E36" s="54"/>
      <c r="F36" s="54"/>
      <c r="G36" s="54"/>
    </row>
    <row r="38" spans="1:7" x14ac:dyDescent="0.25">
      <c r="A38" t="s">
        <v>580</v>
      </c>
    </row>
    <row r="39" spans="1:7" x14ac:dyDescent="0.25">
      <c r="A39" t="s">
        <v>581</v>
      </c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B20:G30" xr:uid="{AA497E60-B91B-4757-8672-670C9F066023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6:G6 B19:G20 B26:G27 B29:G30" unlocked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D9785C-7EEC-4F9B-854C-EA304F1F7EEA}">
  <sheetPr>
    <outlinePr summaryBelow="0"/>
  </sheetPr>
  <dimension ref="A1:G32"/>
  <sheetViews>
    <sheetView showGridLines="0" zoomScale="75" zoomScaleNormal="75" workbookViewId="0">
      <selection activeCell="F40" sqref="F40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92" t="s">
        <v>507</v>
      </c>
      <c r="B1" s="184"/>
      <c r="C1" s="184"/>
      <c r="D1" s="184"/>
      <c r="E1" s="184"/>
      <c r="F1" s="184"/>
      <c r="G1" s="185"/>
    </row>
    <row r="2" spans="1:7" x14ac:dyDescent="0.25">
      <c r="A2" s="204" t="str">
        <f>'Formato 1'!A2</f>
        <v>Poder Legislativo del Estado de Guanajuato (a)</v>
      </c>
      <c r="B2" s="205"/>
      <c r="C2" s="205"/>
      <c r="D2" s="205"/>
      <c r="E2" s="205"/>
      <c r="F2" s="205"/>
      <c r="G2" s="206"/>
    </row>
    <row r="3" spans="1:7" x14ac:dyDescent="0.25">
      <c r="A3" s="201" t="s">
        <v>508</v>
      </c>
      <c r="B3" s="202"/>
      <c r="C3" s="202"/>
      <c r="D3" s="202"/>
      <c r="E3" s="202"/>
      <c r="F3" s="202"/>
      <c r="G3" s="203"/>
    </row>
    <row r="4" spans="1:7" x14ac:dyDescent="0.25">
      <c r="A4" s="201" t="s">
        <v>2</v>
      </c>
      <c r="B4" s="202"/>
      <c r="C4" s="202"/>
      <c r="D4" s="202"/>
      <c r="E4" s="202"/>
      <c r="F4" s="202"/>
      <c r="G4" s="203"/>
    </row>
    <row r="5" spans="1:7" ht="30" x14ac:dyDescent="0.25">
      <c r="A5" s="139" t="s">
        <v>450</v>
      </c>
      <c r="B5" s="7" t="s">
        <v>641</v>
      </c>
      <c r="C5" s="33" t="s">
        <v>642</v>
      </c>
      <c r="D5" s="33" t="s">
        <v>643</v>
      </c>
      <c r="E5" s="33" t="s">
        <v>644</v>
      </c>
      <c r="F5" s="33" t="s">
        <v>653</v>
      </c>
      <c r="G5" s="33" t="s">
        <v>655</v>
      </c>
    </row>
    <row r="6" spans="1:7" ht="15.75" customHeight="1" x14ac:dyDescent="0.25">
      <c r="A6" s="26" t="s">
        <v>469</v>
      </c>
      <c r="B6" s="119">
        <f t="shared" ref="B6:G6" si="0">SUM(B7:B15)</f>
        <v>707010376.07000017</v>
      </c>
      <c r="C6" s="119">
        <f t="shared" si="0"/>
        <v>746914413.13999999</v>
      </c>
      <c r="D6" s="119">
        <f t="shared" si="0"/>
        <v>678920594.19999993</v>
      </c>
      <c r="E6" s="119">
        <f t="shared" si="0"/>
        <v>661528901.78999984</v>
      </c>
      <c r="F6" s="119">
        <f t="shared" si="0"/>
        <v>682059901.95000005</v>
      </c>
      <c r="G6" s="119">
        <f t="shared" si="0"/>
        <v>720594056.07000005</v>
      </c>
    </row>
    <row r="7" spans="1:7" x14ac:dyDescent="0.25">
      <c r="A7" s="58" t="s">
        <v>575</v>
      </c>
      <c r="B7" s="75">
        <v>427092361.80000001</v>
      </c>
      <c r="C7" s="75">
        <v>443134618.70999998</v>
      </c>
      <c r="D7" s="75">
        <v>452179734</v>
      </c>
      <c r="E7" s="75">
        <v>456006035</v>
      </c>
      <c r="F7" s="75">
        <v>469686217</v>
      </c>
      <c r="G7" s="75">
        <v>495934450</v>
      </c>
    </row>
    <row r="8" spans="1:7" ht="15.75" customHeight="1" x14ac:dyDescent="0.25">
      <c r="A8" s="58" t="s">
        <v>576</v>
      </c>
      <c r="B8" s="75">
        <v>21118242.41</v>
      </c>
      <c r="C8" s="75">
        <v>18022414.539999999</v>
      </c>
      <c r="D8" s="75">
        <v>11179505.060000001</v>
      </c>
      <c r="E8" s="75">
        <v>14925096.82</v>
      </c>
      <c r="F8" s="75">
        <v>21364357.079999998</v>
      </c>
      <c r="G8" s="75">
        <v>22534093.600000001</v>
      </c>
    </row>
    <row r="9" spans="1:7" x14ac:dyDescent="0.25">
      <c r="A9" s="58" t="s">
        <v>472</v>
      </c>
      <c r="B9" s="75">
        <v>137071153.69999999</v>
      </c>
      <c r="C9" s="75">
        <v>138243461.68000001</v>
      </c>
      <c r="D9" s="75">
        <v>106216384.70999999</v>
      </c>
      <c r="E9" s="75">
        <v>124117502.09999999</v>
      </c>
      <c r="F9" s="75">
        <v>135349848.40000001</v>
      </c>
      <c r="G9" s="75">
        <v>147467003.59999999</v>
      </c>
    </row>
    <row r="10" spans="1:7" x14ac:dyDescent="0.25">
      <c r="A10" s="58" t="s">
        <v>473</v>
      </c>
      <c r="B10" s="75">
        <v>39019544.890000001</v>
      </c>
      <c r="C10" s="75">
        <v>38057233.420000002</v>
      </c>
      <c r="D10" s="75">
        <v>52308130.600000001</v>
      </c>
      <c r="E10" s="75">
        <v>38744500.18</v>
      </c>
      <c r="F10" s="75">
        <v>38751568.009999998</v>
      </c>
      <c r="G10" s="75">
        <v>42990228.289999999</v>
      </c>
    </row>
    <row r="11" spans="1:7" x14ac:dyDescent="0.25">
      <c r="A11" s="58" t="s">
        <v>577</v>
      </c>
      <c r="B11" s="75">
        <v>23252802.09</v>
      </c>
      <c r="C11" s="75">
        <v>11949934.130000001</v>
      </c>
      <c r="D11" s="75">
        <v>12472333.039999999</v>
      </c>
      <c r="E11" s="75">
        <v>14366814.279999999</v>
      </c>
      <c r="F11" s="75">
        <v>16907911.460000001</v>
      </c>
      <c r="G11" s="75">
        <v>11668280.58</v>
      </c>
    </row>
    <row r="12" spans="1:7" x14ac:dyDescent="0.25">
      <c r="A12" s="58" t="s">
        <v>475</v>
      </c>
      <c r="B12" s="75">
        <v>11777297.09</v>
      </c>
      <c r="C12" s="75">
        <v>0</v>
      </c>
      <c r="D12" s="75">
        <v>0</v>
      </c>
      <c r="E12" s="75">
        <v>13368953.41</v>
      </c>
      <c r="F12" s="75">
        <v>0</v>
      </c>
      <c r="G12" s="75">
        <v>0</v>
      </c>
    </row>
    <row r="13" spans="1:7" x14ac:dyDescent="0.25">
      <c r="A13" s="59" t="s">
        <v>476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</row>
    <row r="14" spans="1:7" x14ac:dyDescent="0.25">
      <c r="A14" s="58" t="s">
        <v>477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</row>
    <row r="15" spans="1:7" x14ac:dyDescent="0.25">
      <c r="A15" s="58" t="s">
        <v>478</v>
      </c>
      <c r="B15" s="75">
        <v>47678974.090000004</v>
      </c>
      <c r="C15" s="75">
        <v>97506750.659999996</v>
      </c>
      <c r="D15" s="75">
        <v>44564506.789999999</v>
      </c>
      <c r="E15" s="75">
        <v>0</v>
      </c>
      <c r="F15" s="75">
        <v>0</v>
      </c>
      <c r="G15" s="75">
        <v>0</v>
      </c>
    </row>
    <row r="16" spans="1:7" x14ac:dyDescent="0.25">
      <c r="A16" s="58"/>
      <c r="B16" s="75"/>
      <c r="C16" s="75"/>
      <c r="D16" s="75"/>
      <c r="E16" s="75"/>
      <c r="F16" s="75"/>
      <c r="G16" s="75"/>
    </row>
    <row r="17" spans="1:7" x14ac:dyDescent="0.25">
      <c r="A17" s="3" t="s">
        <v>479</v>
      </c>
      <c r="B17" s="119">
        <f>SUM(B18:B26)</f>
        <v>2568374.67</v>
      </c>
      <c r="C17" s="119">
        <f t="shared" ref="C17:G17" si="1">SUM(C18:C26)</f>
        <v>742013.02</v>
      </c>
      <c r="D17" s="119">
        <f t="shared" si="1"/>
        <v>0</v>
      </c>
      <c r="E17" s="119">
        <f t="shared" si="1"/>
        <v>0</v>
      </c>
      <c r="F17" s="119">
        <f t="shared" si="1"/>
        <v>0</v>
      </c>
      <c r="G17" s="119">
        <f t="shared" si="1"/>
        <v>582706.16</v>
      </c>
    </row>
    <row r="18" spans="1:7" x14ac:dyDescent="0.25">
      <c r="A18" s="58" t="s">
        <v>575</v>
      </c>
      <c r="B18" s="76">
        <v>2420265.59</v>
      </c>
      <c r="C18" s="76">
        <v>653137.85</v>
      </c>
      <c r="D18" s="76">
        <v>0</v>
      </c>
      <c r="E18" s="76">
        <v>0</v>
      </c>
      <c r="F18" s="76">
        <v>0</v>
      </c>
      <c r="G18" s="76">
        <v>565734.13</v>
      </c>
    </row>
    <row r="19" spans="1:7" x14ac:dyDescent="0.25">
      <c r="A19" s="58" t="s">
        <v>576</v>
      </c>
      <c r="B19" s="76">
        <v>12060</v>
      </c>
      <c r="C19" s="76">
        <v>0</v>
      </c>
      <c r="D19" s="76">
        <v>0</v>
      </c>
      <c r="E19" s="76">
        <v>0</v>
      </c>
      <c r="F19" s="76">
        <v>0</v>
      </c>
      <c r="G19" s="76">
        <v>0</v>
      </c>
    </row>
    <row r="20" spans="1:7" x14ac:dyDescent="0.25">
      <c r="A20" s="58" t="s">
        <v>472</v>
      </c>
      <c r="B20" s="76">
        <v>70245.56</v>
      </c>
      <c r="C20" s="76">
        <v>15022.15</v>
      </c>
      <c r="D20" s="76">
        <v>0</v>
      </c>
      <c r="E20" s="76">
        <v>0</v>
      </c>
      <c r="F20" s="76">
        <v>0</v>
      </c>
      <c r="G20" s="76">
        <v>16972.03</v>
      </c>
    </row>
    <row r="21" spans="1:7" x14ac:dyDescent="0.25">
      <c r="A21" s="58" t="s">
        <v>473</v>
      </c>
      <c r="B21" s="76">
        <v>0</v>
      </c>
      <c r="C21" s="76">
        <v>0</v>
      </c>
      <c r="D21" s="76">
        <v>0</v>
      </c>
      <c r="E21" s="76">
        <v>0</v>
      </c>
      <c r="F21" s="76">
        <v>0</v>
      </c>
      <c r="G21" s="76">
        <v>0</v>
      </c>
    </row>
    <row r="22" spans="1:7" x14ac:dyDescent="0.25">
      <c r="A22" s="59" t="s">
        <v>577</v>
      </c>
      <c r="B22" s="76">
        <v>65803.520000000004</v>
      </c>
      <c r="C22" s="76">
        <v>73853.02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25">
      <c r="A23" s="59" t="s">
        <v>475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x14ac:dyDescent="0.25">
      <c r="A24" s="59" t="s">
        <v>476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x14ac:dyDescent="0.25">
      <c r="A25" s="59" t="s">
        <v>480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59" t="s">
        <v>478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v>0</v>
      </c>
    </row>
    <row r="27" spans="1:7" x14ac:dyDescent="0.25">
      <c r="A27" s="45" t="s">
        <v>573</v>
      </c>
      <c r="B27" s="78"/>
      <c r="C27" s="78"/>
      <c r="D27" s="78"/>
      <c r="E27" s="78"/>
      <c r="F27" s="78"/>
      <c r="G27" s="78"/>
    </row>
    <row r="28" spans="1:7" ht="14.45" customHeight="1" x14ac:dyDescent="0.25">
      <c r="A28" s="3" t="s">
        <v>481</v>
      </c>
      <c r="B28" s="119">
        <f>B17+B6</f>
        <v>709578750.74000013</v>
      </c>
      <c r="C28" s="119">
        <f t="shared" ref="C28:G28" si="2">C17+C6</f>
        <v>747656426.15999997</v>
      </c>
      <c r="D28" s="119">
        <f t="shared" si="2"/>
        <v>678920594.19999993</v>
      </c>
      <c r="E28" s="119">
        <f t="shared" si="2"/>
        <v>661528901.78999984</v>
      </c>
      <c r="F28" s="119">
        <f t="shared" si="2"/>
        <v>682059901.95000005</v>
      </c>
      <c r="G28" s="119">
        <f t="shared" si="2"/>
        <v>721176762.23000002</v>
      </c>
    </row>
    <row r="29" spans="1:7" x14ac:dyDescent="0.25">
      <c r="A29" s="54"/>
      <c r="B29" s="54"/>
      <c r="C29" s="54"/>
      <c r="D29" s="54"/>
      <c r="E29" s="54"/>
      <c r="F29" s="54"/>
      <c r="G29" s="54"/>
    </row>
    <row r="31" spans="1:7" x14ac:dyDescent="0.25">
      <c r="A31" t="s">
        <v>578</v>
      </c>
    </row>
    <row r="32" spans="1:7" x14ac:dyDescent="0.25">
      <c r="A32" t="s">
        <v>579</v>
      </c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B17:G28" xr:uid="{D53A14A3-CBF5-44EE-A428-D1EC9A5DC010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6:G6 B16:G17 B27:G28" unlocked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D36388-5D1A-4DAE-8143-BDFC1B40B88B}">
  <sheetPr>
    <outlinePr summaryBelow="0"/>
  </sheetPr>
  <dimension ref="A1:F67"/>
  <sheetViews>
    <sheetView showGridLines="0" topLeftCell="A33" zoomScale="75" zoomScaleNormal="75" workbookViewId="0">
      <selection activeCell="F40" sqref="F40"/>
    </sheetView>
  </sheetViews>
  <sheetFormatPr baseColWidth="10" defaultColWidth="11" defaultRowHeight="15" x14ac:dyDescent="0.25"/>
  <cols>
    <col min="1" max="1" width="68.85546875" bestFit="1" customWidth="1"/>
    <col min="2" max="2" width="24" customWidth="1"/>
    <col min="3" max="3" width="19.85546875" customWidth="1"/>
    <col min="4" max="4" width="25.42578125" customWidth="1"/>
    <col min="5" max="5" width="26.42578125" customWidth="1"/>
    <col min="6" max="6" width="22.140625" customWidth="1"/>
  </cols>
  <sheetData>
    <row r="1" spans="1:6" ht="41.1" customHeight="1" x14ac:dyDescent="0.25">
      <c r="A1" s="192" t="s">
        <v>511</v>
      </c>
      <c r="B1" s="184"/>
      <c r="C1" s="184"/>
      <c r="D1" s="184"/>
      <c r="E1" s="184"/>
      <c r="F1" s="184"/>
    </row>
    <row r="2" spans="1:6" x14ac:dyDescent="0.25">
      <c r="A2" s="204" t="str">
        <f>'Formato 1'!A2</f>
        <v>Poder Legislativo del Estado de Guanajuato (a)</v>
      </c>
      <c r="B2" s="205"/>
      <c r="C2" s="205"/>
      <c r="D2" s="205"/>
      <c r="E2" s="205"/>
      <c r="F2" s="206"/>
    </row>
    <row r="3" spans="1:6" x14ac:dyDescent="0.25">
      <c r="A3" s="201" t="s">
        <v>512</v>
      </c>
      <c r="B3" s="202"/>
      <c r="C3" s="202"/>
      <c r="D3" s="202"/>
      <c r="E3" s="202"/>
      <c r="F3" s="203"/>
    </row>
    <row r="4" spans="1:6" ht="30" x14ac:dyDescent="0.25">
      <c r="A4" s="139" t="s">
        <v>450</v>
      </c>
      <c r="B4" s="7" t="s">
        <v>513</v>
      </c>
      <c r="C4" s="33" t="s">
        <v>514</v>
      </c>
      <c r="D4" s="33" t="s">
        <v>515</v>
      </c>
      <c r="E4" s="33" t="s">
        <v>516</v>
      </c>
      <c r="F4" s="33" t="s">
        <v>517</v>
      </c>
    </row>
    <row r="5" spans="1:6" ht="15.75" customHeight="1" x14ac:dyDescent="0.25">
      <c r="A5" s="143" t="s">
        <v>518</v>
      </c>
      <c r="B5" s="148"/>
      <c r="C5" s="148"/>
      <c r="D5" s="148"/>
      <c r="E5" s="148"/>
      <c r="F5" s="148"/>
    </row>
    <row r="6" spans="1:6" ht="30" x14ac:dyDescent="0.25">
      <c r="A6" s="146" t="s">
        <v>519</v>
      </c>
      <c r="B6" s="145" t="s">
        <v>645</v>
      </c>
      <c r="C6" s="145" t="s">
        <v>645</v>
      </c>
      <c r="D6" s="145" t="s">
        <v>645</v>
      </c>
      <c r="E6" s="145" t="s">
        <v>645</v>
      </c>
      <c r="F6" s="145" t="s">
        <v>645</v>
      </c>
    </row>
    <row r="7" spans="1:6" ht="15.75" customHeight="1" x14ac:dyDescent="0.25">
      <c r="A7" s="146" t="s">
        <v>520</v>
      </c>
      <c r="B7" s="145" t="s">
        <v>646</v>
      </c>
      <c r="C7" s="145" t="s">
        <v>646</v>
      </c>
      <c r="D7" s="145" t="s">
        <v>646</v>
      </c>
      <c r="E7" s="145" t="s">
        <v>646</v>
      </c>
      <c r="F7" s="145" t="s">
        <v>646</v>
      </c>
    </row>
    <row r="8" spans="1:6" x14ac:dyDescent="0.25">
      <c r="A8" s="147"/>
      <c r="B8" s="145"/>
      <c r="C8" s="145"/>
      <c r="D8" s="145"/>
      <c r="E8" s="145"/>
      <c r="F8" s="145"/>
    </row>
    <row r="9" spans="1:6" x14ac:dyDescent="0.25">
      <c r="A9" s="152" t="s">
        <v>521</v>
      </c>
      <c r="B9" s="145"/>
      <c r="C9" s="145"/>
      <c r="D9" s="145"/>
      <c r="E9" s="168"/>
      <c r="F9" s="145"/>
    </row>
    <row r="10" spans="1:6" x14ac:dyDescent="0.25">
      <c r="A10" s="146" t="s">
        <v>522</v>
      </c>
      <c r="B10" s="173">
        <v>66718</v>
      </c>
      <c r="C10" s="155"/>
      <c r="D10" s="173">
        <v>66718</v>
      </c>
      <c r="E10" s="173">
        <v>66718</v>
      </c>
      <c r="F10" s="173">
        <v>66718</v>
      </c>
    </row>
    <row r="11" spans="1:6" x14ac:dyDescent="0.25">
      <c r="A11" s="67" t="s">
        <v>523</v>
      </c>
      <c r="B11" s="172">
        <v>90</v>
      </c>
      <c r="C11" s="155"/>
      <c r="D11" s="172">
        <v>90</v>
      </c>
      <c r="E11" s="172">
        <v>90</v>
      </c>
      <c r="F11" s="172">
        <v>90</v>
      </c>
    </row>
    <row r="12" spans="1:6" x14ac:dyDescent="0.25">
      <c r="A12" s="67" t="s">
        <v>524</v>
      </c>
      <c r="B12" s="172">
        <v>18</v>
      </c>
      <c r="C12" s="155"/>
      <c r="D12" s="172">
        <v>18</v>
      </c>
      <c r="E12" s="172">
        <v>18</v>
      </c>
      <c r="F12" s="172">
        <v>18</v>
      </c>
    </row>
    <row r="13" spans="1:6" x14ac:dyDescent="0.25">
      <c r="A13" s="67" t="s">
        <v>525</v>
      </c>
      <c r="B13" s="75">
        <v>41.7</v>
      </c>
      <c r="C13" s="162"/>
      <c r="D13" s="75">
        <v>41.7</v>
      </c>
      <c r="E13" s="75">
        <v>41.7</v>
      </c>
      <c r="F13" s="75">
        <v>41.7</v>
      </c>
    </row>
    <row r="14" spans="1:6" x14ac:dyDescent="0.25">
      <c r="A14" s="146" t="s">
        <v>526</v>
      </c>
      <c r="B14" s="155">
        <v>15911</v>
      </c>
      <c r="C14" s="155"/>
      <c r="D14" s="155">
        <v>300</v>
      </c>
      <c r="E14" s="155">
        <v>3566</v>
      </c>
      <c r="F14" s="155"/>
    </row>
    <row r="15" spans="1:6" x14ac:dyDescent="0.25">
      <c r="A15" s="67" t="s">
        <v>523</v>
      </c>
      <c r="B15" s="160">
        <v>90</v>
      </c>
      <c r="C15" s="169"/>
      <c r="D15" s="169">
        <v>87</v>
      </c>
      <c r="E15" s="174">
        <v>89.79</v>
      </c>
      <c r="F15" s="155"/>
    </row>
    <row r="16" spans="1:6" x14ac:dyDescent="0.25">
      <c r="A16" s="67" t="s">
        <v>524</v>
      </c>
      <c r="B16" s="160">
        <v>45</v>
      </c>
      <c r="C16" s="170"/>
      <c r="D16" s="181">
        <v>26</v>
      </c>
      <c r="E16" s="160">
        <v>20.3</v>
      </c>
      <c r="F16" s="170"/>
    </row>
    <row r="17" spans="1:6" x14ac:dyDescent="0.25">
      <c r="A17" s="67" t="s">
        <v>525</v>
      </c>
      <c r="B17">
        <v>64.97</v>
      </c>
      <c r="C17" s="156"/>
      <c r="D17" s="53">
        <v>48.39</v>
      </c>
      <c r="E17" s="53">
        <v>63.08</v>
      </c>
      <c r="F17" s="156"/>
    </row>
    <row r="18" spans="1:6" x14ac:dyDescent="0.25">
      <c r="A18" s="146" t="s">
        <v>527</v>
      </c>
      <c r="B18" s="156"/>
      <c r="C18" s="156"/>
      <c r="D18" s="156"/>
      <c r="E18" s="122"/>
      <c r="F18" s="156"/>
    </row>
    <row r="19" spans="1:6" x14ac:dyDescent="0.25">
      <c r="A19" s="146" t="s">
        <v>528</v>
      </c>
      <c r="B19" s="163">
        <v>11.18</v>
      </c>
      <c r="C19" s="156"/>
      <c r="D19" s="163">
        <v>11.18</v>
      </c>
      <c r="E19" s="163">
        <v>11.18</v>
      </c>
      <c r="F19" s="163">
        <v>11.18</v>
      </c>
    </row>
    <row r="20" spans="1:6" x14ac:dyDescent="0.25">
      <c r="A20" s="146" t="s">
        <v>529</v>
      </c>
      <c r="B20" s="157">
        <v>0.16500000000000001</v>
      </c>
      <c r="C20" s="157"/>
      <c r="D20" s="157">
        <v>0.16500000000000001</v>
      </c>
      <c r="E20" s="157">
        <v>0.16500000000000001</v>
      </c>
      <c r="F20" s="157">
        <v>0.16500000000000001</v>
      </c>
    </row>
    <row r="21" spans="1:6" x14ac:dyDescent="0.25">
      <c r="A21" s="146" t="s">
        <v>530</v>
      </c>
      <c r="B21" s="157">
        <v>0.23749999999999999</v>
      </c>
      <c r="C21" s="157"/>
      <c r="D21" s="157">
        <v>0.23749999999999999</v>
      </c>
      <c r="E21" s="157">
        <v>0.23749999999999999</v>
      </c>
      <c r="F21" s="157">
        <v>0.23749999999999999</v>
      </c>
    </row>
    <row r="22" spans="1:6" x14ac:dyDescent="0.25">
      <c r="A22" s="146" t="s">
        <v>531</v>
      </c>
      <c r="B22" s="164">
        <v>6.1199999999999997E-2</v>
      </c>
      <c r="C22" s="157"/>
      <c r="D22" s="157">
        <v>0.23169999999999999</v>
      </c>
      <c r="E22" s="175">
        <v>0.2175</v>
      </c>
      <c r="F22" s="177" t="s">
        <v>648</v>
      </c>
    </row>
    <row r="23" spans="1:6" x14ac:dyDescent="0.25">
      <c r="A23" s="146" t="s">
        <v>532</v>
      </c>
      <c r="B23" s="180">
        <v>1.0120000000000001E-2</v>
      </c>
      <c r="C23" s="157"/>
      <c r="D23" s="182">
        <v>1.0120000000000001E-2</v>
      </c>
      <c r="E23" s="182">
        <v>1.0120000000000001E-2</v>
      </c>
      <c r="F23" s="182">
        <v>1.0120000000000001E-2</v>
      </c>
    </row>
    <row r="24" spans="1:6" x14ac:dyDescent="0.25">
      <c r="A24" s="146" t="s">
        <v>533</v>
      </c>
      <c r="B24" s="165">
        <v>51.98</v>
      </c>
      <c r="C24" s="150"/>
      <c r="D24" s="150">
        <v>38.729999999999997</v>
      </c>
      <c r="E24" s="150">
        <v>50.45</v>
      </c>
      <c r="F24" s="91">
        <v>0</v>
      </c>
    </row>
    <row r="25" spans="1:6" x14ac:dyDescent="0.25">
      <c r="A25" s="146" t="s">
        <v>534</v>
      </c>
      <c r="B25">
        <v>28.56</v>
      </c>
      <c r="C25" s="150"/>
      <c r="D25" s="150">
        <v>40.25</v>
      </c>
      <c r="E25" s="60">
        <v>30.16</v>
      </c>
      <c r="F25" s="91">
        <v>0</v>
      </c>
    </row>
    <row r="26" spans="1:6" x14ac:dyDescent="0.25">
      <c r="A26" s="147"/>
      <c r="B26" s="151"/>
      <c r="C26" s="151"/>
      <c r="D26" s="151"/>
      <c r="E26" s="45"/>
      <c r="F26" s="151"/>
    </row>
    <row r="27" spans="1:6" ht="14.45" customHeight="1" x14ac:dyDescent="0.25">
      <c r="A27" s="152" t="s">
        <v>535</v>
      </c>
      <c r="B27" s="149"/>
      <c r="C27" s="149"/>
      <c r="D27" s="149"/>
      <c r="E27" s="12"/>
      <c r="F27" s="149"/>
    </row>
    <row r="28" spans="1:6" x14ac:dyDescent="0.25">
      <c r="A28" s="146" t="s">
        <v>536</v>
      </c>
      <c r="B28" s="91">
        <v>3697169129.6199999</v>
      </c>
      <c r="C28" s="91"/>
      <c r="D28" s="91">
        <v>3697169129.6199999</v>
      </c>
      <c r="E28" s="91">
        <v>3697169129.6199999</v>
      </c>
      <c r="F28" s="91">
        <v>3697169129.6199999</v>
      </c>
    </row>
    <row r="29" spans="1:6" x14ac:dyDescent="0.25">
      <c r="A29" s="142"/>
      <c r="B29" s="91"/>
      <c r="C29" s="53"/>
      <c r="D29" s="53"/>
      <c r="E29" s="53"/>
      <c r="F29" s="91"/>
    </row>
    <row r="30" spans="1:6" x14ac:dyDescent="0.25">
      <c r="A30" s="153" t="s">
        <v>537</v>
      </c>
      <c r="B30" s="53"/>
      <c r="C30" s="53"/>
      <c r="D30" s="53"/>
      <c r="E30" s="91"/>
      <c r="F30" s="91"/>
    </row>
    <row r="31" spans="1:6" x14ac:dyDescent="0.25">
      <c r="A31" s="154" t="s">
        <v>522</v>
      </c>
      <c r="B31" s="91">
        <v>8938853521.2800007</v>
      </c>
      <c r="C31" s="91"/>
      <c r="D31" s="166">
        <v>8938853521.2800007</v>
      </c>
      <c r="E31" s="91">
        <v>8938853521.2800007</v>
      </c>
      <c r="F31" s="91">
        <v>8938853521.2800007</v>
      </c>
    </row>
    <row r="32" spans="1:6" x14ac:dyDescent="0.25">
      <c r="A32" s="154" t="s">
        <v>526</v>
      </c>
      <c r="B32" s="166">
        <v>2528090460.48</v>
      </c>
      <c r="C32" s="91"/>
      <c r="D32" s="91">
        <v>22072330.079999998</v>
      </c>
      <c r="E32" s="91">
        <v>57098130.719999999</v>
      </c>
      <c r="F32" s="91">
        <v>0</v>
      </c>
    </row>
    <row r="33" spans="1:6" x14ac:dyDescent="0.25">
      <c r="A33" s="154" t="s">
        <v>538</v>
      </c>
      <c r="B33" s="160">
        <v>0</v>
      </c>
      <c r="C33" s="91"/>
      <c r="D33" s="91">
        <v>0</v>
      </c>
      <c r="E33" s="91">
        <v>302865825.60000002</v>
      </c>
      <c r="F33" s="91">
        <v>0</v>
      </c>
    </row>
    <row r="34" spans="1:6" x14ac:dyDescent="0.25">
      <c r="A34" s="142"/>
      <c r="B34" s="53"/>
      <c r="C34" s="53"/>
      <c r="D34" s="53"/>
      <c r="E34" s="91"/>
      <c r="F34" s="53"/>
    </row>
    <row r="35" spans="1:6" x14ac:dyDescent="0.25">
      <c r="A35" s="153" t="s">
        <v>539</v>
      </c>
      <c r="B35" s="53"/>
      <c r="C35" s="53"/>
      <c r="D35" s="53"/>
      <c r="E35" s="53"/>
      <c r="F35" s="53"/>
    </row>
    <row r="36" spans="1:6" x14ac:dyDescent="0.25">
      <c r="A36" s="154" t="s">
        <v>540</v>
      </c>
      <c r="B36" s="166">
        <v>51359.28</v>
      </c>
      <c r="C36" s="53"/>
      <c r="D36" s="166">
        <v>32663.200000000001</v>
      </c>
      <c r="E36" s="176">
        <v>48630.7</v>
      </c>
      <c r="F36" s="91">
        <v>0</v>
      </c>
    </row>
    <row r="37" spans="1:6" x14ac:dyDescent="0.25">
      <c r="A37" s="154" t="s">
        <v>541</v>
      </c>
      <c r="B37" s="166">
        <v>5186.26</v>
      </c>
      <c r="C37" s="53"/>
      <c r="D37" s="166">
        <v>5228.0200000000004</v>
      </c>
      <c r="E37" s="91">
        <v>5186.8</v>
      </c>
      <c r="F37" s="91">
        <v>0</v>
      </c>
    </row>
    <row r="38" spans="1:6" x14ac:dyDescent="0.25">
      <c r="A38" s="154" t="s">
        <v>542</v>
      </c>
      <c r="B38" s="166">
        <v>13240.79</v>
      </c>
      <c r="C38" s="53"/>
      <c r="D38" s="166">
        <v>6131.2</v>
      </c>
      <c r="E38" s="176">
        <v>8411.9500000000007</v>
      </c>
      <c r="F38" s="91">
        <v>0</v>
      </c>
    </row>
    <row r="39" spans="1:6" x14ac:dyDescent="0.25">
      <c r="A39" s="142"/>
      <c r="B39" s="53"/>
      <c r="C39" s="53"/>
      <c r="D39" s="53"/>
      <c r="E39" s="53"/>
      <c r="F39" s="53"/>
    </row>
    <row r="40" spans="1:6" x14ac:dyDescent="0.25">
      <c r="A40" s="153" t="s">
        <v>543</v>
      </c>
      <c r="B40" s="166">
        <v>34890143566.019997</v>
      </c>
      <c r="C40" s="53"/>
      <c r="D40" s="171"/>
      <c r="E40" s="176"/>
      <c r="F40" s="53"/>
    </row>
    <row r="41" spans="1:6" x14ac:dyDescent="0.25">
      <c r="A41" s="142"/>
      <c r="B41" s="53"/>
      <c r="C41" s="53"/>
      <c r="D41" s="53"/>
      <c r="E41" s="53"/>
      <c r="F41" s="53"/>
    </row>
    <row r="42" spans="1:6" x14ac:dyDescent="0.25">
      <c r="A42" s="153" t="s">
        <v>544</v>
      </c>
      <c r="B42" s="53"/>
      <c r="C42" s="53"/>
      <c r="D42" s="53"/>
      <c r="E42" s="53"/>
      <c r="F42" s="53"/>
    </row>
    <row r="43" spans="1:6" x14ac:dyDescent="0.25">
      <c r="A43" s="154" t="s">
        <v>545</v>
      </c>
      <c r="B43" s="166">
        <v>40070626921.940002</v>
      </c>
      <c r="C43" s="91"/>
      <c r="D43" s="166">
        <v>328941804.41000003</v>
      </c>
      <c r="E43" s="91">
        <v>743481939.70000005</v>
      </c>
      <c r="F43" s="91">
        <v>4638144187.0699997</v>
      </c>
    </row>
    <row r="44" spans="1:6" x14ac:dyDescent="0.25">
      <c r="A44" s="154" t="s">
        <v>546</v>
      </c>
      <c r="B44" s="166">
        <v>50363256209.139999</v>
      </c>
      <c r="C44" s="91"/>
      <c r="D44" s="166">
        <v>1772055800.74</v>
      </c>
      <c r="E44" s="91">
        <v>7009585178.1199999</v>
      </c>
      <c r="F44" s="91">
        <v>4958061873.1300001</v>
      </c>
    </row>
    <row r="45" spans="1:6" x14ac:dyDescent="0.25">
      <c r="A45" s="154" t="s">
        <v>547</v>
      </c>
      <c r="B45" s="166">
        <v>13610781662.870001</v>
      </c>
      <c r="C45" s="91"/>
      <c r="D45" s="166">
        <v>3356159138.29</v>
      </c>
      <c r="E45" s="91">
        <v>5331759760.2799997</v>
      </c>
      <c r="F45" s="91">
        <v>6198992394.1599998</v>
      </c>
    </row>
    <row r="46" spans="1:6" x14ac:dyDescent="0.25">
      <c r="A46" s="142"/>
      <c r="B46" s="53"/>
      <c r="C46" s="53"/>
      <c r="D46" s="53"/>
      <c r="E46" s="53"/>
      <c r="F46" s="53"/>
    </row>
    <row r="47" spans="1:6" ht="30" x14ac:dyDescent="0.25">
      <c r="A47" s="153" t="s">
        <v>548</v>
      </c>
      <c r="B47" s="53"/>
      <c r="C47" s="53"/>
      <c r="D47" s="53"/>
      <c r="E47" s="53"/>
      <c r="F47" s="53"/>
    </row>
    <row r="48" spans="1:6" x14ac:dyDescent="0.25">
      <c r="A48" s="154" t="s">
        <v>546</v>
      </c>
      <c r="B48" s="91">
        <v>12592258871.18</v>
      </c>
      <c r="C48" s="91"/>
      <c r="D48" s="166">
        <v>292548598.11000001</v>
      </c>
      <c r="E48" s="91">
        <v>1079558068.4200001</v>
      </c>
      <c r="F48" s="91">
        <v>1336201727.8</v>
      </c>
    </row>
    <row r="49" spans="1:6" x14ac:dyDescent="0.25">
      <c r="A49" s="154" t="s">
        <v>547</v>
      </c>
      <c r="B49" s="166">
        <v>12521297839.540001</v>
      </c>
      <c r="C49" s="91"/>
      <c r="D49" s="166">
        <v>3087513208.8899999</v>
      </c>
      <c r="E49" s="91">
        <v>4904975601.04</v>
      </c>
      <c r="F49" s="91">
        <v>5702790037.6999998</v>
      </c>
    </row>
    <row r="50" spans="1:6" x14ac:dyDescent="0.25">
      <c r="A50" s="142"/>
      <c r="B50" s="53"/>
      <c r="C50" s="53"/>
      <c r="D50" s="166"/>
      <c r="E50" s="53"/>
      <c r="F50" s="53"/>
    </row>
    <row r="51" spans="1:6" x14ac:dyDescent="0.25">
      <c r="A51" s="153" t="s">
        <v>549</v>
      </c>
      <c r="B51" s="53"/>
      <c r="C51" s="53"/>
      <c r="D51" s="53"/>
      <c r="E51" s="53"/>
      <c r="F51" s="53"/>
    </row>
    <row r="52" spans="1:6" x14ac:dyDescent="0.25">
      <c r="A52" s="154" t="s">
        <v>546</v>
      </c>
      <c r="B52" s="166">
        <v>18125221102.450001</v>
      </c>
      <c r="C52" s="91"/>
      <c r="D52" s="166">
        <v>421092679.10000002</v>
      </c>
      <c r="E52" s="91">
        <v>1553909340.9100001</v>
      </c>
      <c r="F52" s="91">
        <v>1923320668.8</v>
      </c>
    </row>
    <row r="53" spans="1:6" x14ac:dyDescent="0.25">
      <c r="A53" s="154" t="s">
        <v>547</v>
      </c>
      <c r="B53" s="166">
        <v>18023080223.59</v>
      </c>
      <c r="C53" s="91"/>
      <c r="D53" s="166">
        <v>4444147800.6800003</v>
      </c>
      <c r="E53" s="91">
        <v>7060192153.0100002</v>
      </c>
      <c r="F53" s="91">
        <v>8208561417.8999996</v>
      </c>
    </row>
    <row r="54" spans="1:6" x14ac:dyDescent="0.25">
      <c r="A54" s="154" t="s">
        <v>550</v>
      </c>
      <c r="B54" s="91">
        <v>0</v>
      </c>
      <c r="C54" s="91"/>
      <c r="D54" s="91">
        <v>0</v>
      </c>
      <c r="E54" s="91">
        <v>0</v>
      </c>
      <c r="F54" s="91">
        <v>0</v>
      </c>
    </row>
    <row r="55" spans="1:6" x14ac:dyDescent="0.25">
      <c r="A55" s="142"/>
      <c r="B55" s="53"/>
      <c r="C55" s="53"/>
      <c r="D55" s="53"/>
      <c r="E55" s="53"/>
      <c r="F55" s="53"/>
    </row>
    <row r="56" spans="1:6" x14ac:dyDescent="0.25">
      <c r="A56" s="153" t="s">
        <v>551</v>
      </c>
      <c r="B56" s="53"/>
      <c r="C56" s="53"/>
      <c r="D56" s="53"/>
      <c r="E56" s="53"/>
      <c r="F56" s="53"/>
    </row>
    <row r="57" spans="1:6" x14ac:dyDescent="0.25">
      <c r="A57" s="154" t="s">
        <v>546</v>
      </c>
      <c r="B57" s="91">
        <v>-24826259591.439999</v>
      </c>
      <c r="C57" s="91"/>
      <c r="D57" s="166">
        <v>-1387356327.9400001</v>
      </c>
      <c r="E57" s="91">
        <v>-5119599708.4799995</v>
      </c>
      <c r="F57" s="91">
        <v>-6336683663.6000004</v>
      </c>
    </row>
    <row r="58" spans="1:6" x14ac:dyDescent="0.25">
      <c r="A58" s="154" t="s">
        <v>547</v>
      </c>
      <c r="B58" s="166">
        <v>16933596400.26</v>
      </c>
      <c r="C58" s="91"/>
      <c r="D58" s="166">
        <v>4175501871.2800002</v>
      </c>
      <c r="E58" s="91">
        <v>6633407993.7600002</v>
      </c>
      <c r="F58" s="91">
        <v>7712359061.4399996</v>
      </c>
    </row>
    <row r="59" spans="1:6" x14ac:dyDescent="0.25">
      <c r="A59" s="142"/>
      <c r="B59" s="53"/>
      <c r="C59" s="53"/>
      <c r="D59" s="53"/>
      <c r="E59" s="53"/>
      <c r="F59" s="53"/>
    </row>
    <row r="60" spans="1:6" x14ac:dyDescent="0.25">
      <c r="A60" s="153" t="s">
        <v>552</v>
      </c>
      <c r="B60" s="53"/>
      <c r="C60" s="53"/>
      <c r="D60" s="53"/>
      <c r="E60" s="53"/>
      <c r="F60" s="53"/>
    </row>
    <row r="61" spans="1:6" x14ac:dyDescent="0.25">
      <c r="A61" s="154" t="s">
        <v>553</v>
      </c>
      <c r="B61" s="141">
        <v>2091</v>
      </c>
      <c r="C61" s="141"/>
      <c r="D61" s="141">
        <v>2091</v>
      </c>
      <c r="E61" s="141">
        <v>2091</v>
      </c>
      <c r="F61" s="141">
        <v>2091</v>
      </c>
    </row>
    <row r="62" spans="1:6" x14ac:dyDescent="0.25">
      <c r="A62" s="154" t="s">
        <v>554</v>
      </c>
      <c r="B62" s="158">
        <v>0.04</v>
      </c>
      <c r="C62" s="158"/>
      <c r="D62" s="158">
        <v>0.04</v>
      </c>
      <c r="E62" s="158">
        <v>0.04</v>
      </c>
      <c r="F62" s="158">
        <v>0.04</v>
      </c>
    </row>
    <row r="63" spans="1:6" x14ac:dyDescent="0.25">
      <c r="A63" s="142"/>
      <c r="B63" s="141"/>
      <c r="C63" s="141"/>
      <c r="D63" s="141"/>
      <c r="E63" s="53"/>
      <c r="F63" s="141"/>
    </row>
    <row r="64" spans="1:6" x14ac:dyDescent="0.25">
      <c r="A64" s="153" t="s">
        <v>555</v>
      </c>
      <c r="B64" s="141"/>
      <c r="C64" s="141"/>
      <c r="D64" s="141"/>
      <c r="E64" s="53"/>
      <c r="F64" s="141"/>
    </row>
    <row r="65" spans="1:6" x14ac:dyDescent="0.25">
      <c r="A65" s="154" t="s">
        <v>556</v>
      </c>
      <c r="B65" s="141">
        <v>2023</v>
      </c>
      <c r="C65" s="141"/>
      <c r="D65" s="141">
        <v>2023</v>
      </c>
      <c r="E65" s="141">
        <v>2023</v>
      </c>
      <c r="F65" s="141">
        <v>2023</v>
      </c>
    </row>
    <row r="66" spans="1:6" ht="45" x14ac:dyDescent="0.25">
      <c r="A66" s="154" t="s">
        <v>557</v>
      </c>
      <c r="B66" s="167" t="s">
        <v>647</v>
      </c>
      <c r="C66" s="53"/>
      <c r="D66" s="167" t="s">
        <v>647</v>
      </c>
      <c r="E66" s="167" t="s">
        <v>647</v>
      </c>
      <c r="F66" s="167" t="s">
        <v>647</v>
      </c>
    </row>
    <row r="67" spans="1:6" x14ac:dyDescent="0.25">
      <c r="A67" s="54"/>
      <c r="B67" s="54"/>
      <c r="C67" s="54"/>
      <c r="D67" s="54"/>
      <c r="E67" s="54"/>
      <c r="F67" s="54"/>
    </row>
  </sheetData>
  <mergeCells count="3">
    <mergeCell ref="A1:F1"/>
    <mergeCell ref="A2:F2"/>
    <mergeCell ref="A3:F3"/>
  </mergeCells>
  <dataValidations count="1">
    <dataValidation type="decimal" allowBlank="1" showInputMessage="1" showErrorMessage="1" sqref="B5:F5 B26:B27 B18:B21 C16:D27 F26:F27 F16:F21 E17:E27 F23" xr:uid="{A127EE09-401B-4392-8326-62B1046E7819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E0E6E-F7E3-4D3D-A7B1-9FC3CD0485EB}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69" customWidth="1"/>
    <col min="2" max="3" width="16.42578125" style="69" customWidth="1"/>
    <col min="4" max="4" width="16.28515625" style="69" customWidth="1"/>
    <col min="5" max="5" width="17" style="69" customWidth="1"/>
    <col min="6" max="6" width="14.7109375" style="69" customWidth="1"/>
    <col min="7" max="7" width="15.5703125" style="69" customWidth="1"/>
    <col min="8" max="163" width="11.5703125" style="69"/>
    <col min="164" max="164" width="47.7109375" style="69" customWidth="1"/>
    <col min="165" max="166" width="16.42578125" style="69" customWidth="1"/>
    <col min="167" max="167" width="16.28515625" style="69" customWidth="1"/>
    <col min="168" max="168" width="17" style="69" customWidth="1"/>
    <col min="169" max="169" width="14.7109375" style="69" customWidth="1"/>
    <col min="170" max="170" width="15.5703125" style="69" customWidth="1"/>
    <col min="171" max="419" width="11.5703125" style="69"/>
    <col min="420" max="420" width="47.7109375" style="69" customWidth="1"/>
    <col min="421" max="422" width="16.42578125" style="69" customWidth="1"/>
    <col min="423" max="423" width="16.28515625" style="69" customWidth="1"/>
    <col min="424" max="424" width="17" style="69" customWidth="1"/>
    <col min="425" max="425" width="14.7109375" style="69" customWidth="1"/>
    <col min="426" max="426" width="15.5703125" style="69" customWidth="1"/>
    <col min="427" max="675" width="11.5703125" style="69"/>
    <col min="676" max="676" width="47.7109375" style="69" customWidth="1"/>
    <col min="677" max="678" width="16.42578125" style="69" customWidth="1"/>
    <col min="679" max="679" width="16.28515625" style="69" customWidth="1"/>
    <col min="680" max="680" width="17" style="69" customWidth="1"/>
    <col min="681" max="681" width="14.7109375" style="69" customWidth="1"/>
    <col min="682" max="682" width="15.5703125" style="69" customWidth="1"/>
    <col min="683" max="931" width="11.5703125" style="69"/>
    <col min="932" max="932" width="47.7109375" style="69" customWidth="1"/>
    <col min="933" max="934" width="16.42578125" style="69" customWidth="1"/>
    <col min="935" max="935" width="16.28515625" style="69" customWidth="1"/>
    <col min="936" max="936" width="17" style="69" customWidth="1"/>
    <col min="937" max="937" width="14.7109375" style="69" customWidth="1"/>
    <col min="938" max="938" width="15.5703125" style="69" customWidth="1"/>
    <col min="939" max="1187" width="11.5703125" style="69"/>
    <col min="1188" max="1188" width="47.7109375" style="69" customWidth="1"/>
    <col min="1189" max="1190" width="16.42578125" style="69" customWidth="1"/>
    <col min="1191" max="1191" width="16.28515625" style="69" customWidth="1"/>
    <col min="1192" max="1192" width="17" style="69" customWidth="1"/>
    <col min="1193" max="1193" width="14.7109375" style="69" customWidth="1"/>
    <col min="1194" max="1194" width="15.5703125" style="69" customWidth="1"/>
    <col min="1195" max="1443" width="11.5703125" style="69"/>
    <col min="1444" max="1444" width="47.7109375" style="69" customWidth="1"/>
    <col min="1445" max="1446" width="16.42578125" style="69" customWidth="1"/>
    <col min="1447" max="1447" width="16.28515625" style="69" customWidth="1"/>
    <col min="1448" max="1448" width="17" style="69" customWidth="1"/>
    <col min="1449" max="1449" width="14.7109375" style="69" customWidth="1"/>
    <col min="1450" max="1450" width="15.5703125" style="69" customWidth="1"/>
    <col min="1451" max="1699" width="11.5703125" style="69"/>
    <col min="1700" max="1700" width="47.7109375" style="69" customWidth="1"/>
    <col min="1701" max="1702" width="16.42578125" style="69" customWidth="1"/>
    <col min="1703" max="1703" width="16.28515625" style="69" customWidth="1"/>
    <col min="1704" max="1704" width="17" style="69" customWidth="1"/>
    <col min="1705" max="1705" width="14.7109375" style="69" customWidth="1"/>
    <col min="1706" max="1706" width="15.5703125" style="69" customWidth="1"/>
    <col min="1707" max="1955" width="11.5703125" style="69"/>
    <col min="1956" max="1956" width="47.7109375" style="69" customWidth="1"/>
    <col min="1957" max="1958" width="16.42578125" style="69" customWidth="1"/>
    <col min="1959" max="1959" width="16.28515625" style="69" customWidth="1"/>
    <col min="1960" max="1960" width="17" style="69" customWidth="1"/>
    <col min="1961" max="1961" width="14.7109375" style="69" customWidth="1"/>
    <col min="1962" max="1962" width="15.5703125" style="69" customWidth="1"/>
    <col min="1963" max="2211" width="11.5703125" style="69"/>
    <col min="2212" max="2212" width="47.7109375" style="69" customWidth="1"/>
    <col min="2213" max="2214" width="16.42578125" style="69" customWidth="1"/>
    <col min="2215" max="2215" width="16.28515625" style="69" customWidth="1"/>
    <col min="2216" max="2216" width="17" style="69" customWidth="1"/>
    <col min="2217" max="2217" width="14.7109375" style="69" customWidth="1"/>
    <col min="2218" max="2218" width="15.5703125" style="69" customWidth="1"/>
    <col min="2219" max="2467" width="11.5703125" style="69"/>
    <col min="2468" max="2468" width="47.7109375" style="69" customWidth="1"/>
    <col min="2469" max="2470" width="16.42578125" style="69" customWidth="1"/>
    <col min="2471" max="2471" width="16.28515625" style="69" customWidth="1"/>
    <col min="2472" max="2472" width="17" style="69" customWidth="1"/>
    <col min="2473" max="2473" width="14.7109375" style="69" customWidth="1"/>
    <col min="2474" max="2474" width="15.5703125" style="69" customWidth="1"/>
    <col min="2475" max="2723" width="11.5703125" style="69"/>
    <col min="2724" max="2724" width="47.7109375" style="69" customWidth="1"/>
    <col min="2725" max="2726" width="16.42578125" style="69" customWidth="1"/>
    <col min="2727" max="2727" width="16.28515625" style="69" customWidth="1"/>
    <col min="2728" max="2728" width="17" style="69" customWidth="1"/>
    <col min="2729" max="2729" width="14.7109375" style="69" customWidth="1"/>
    <col min="2730" max="2730" width="15.5703125" style="69" customWidth="1"/>
    <col min="2731" max="2979" width="11.5703125" style="69"/>
    <col min="2980" max="2980" width="47.7109375" style="69" customWidth="1"/>
    <col min="2981" max="2982" width="16.42578125" style="69" customWidth="1"/>
    <col min="2983" max="2983" width="16.28515625" style="69" customWidth="1"/>
    <col min="2984" max="2984" width="17" style="69" customWidth="1"/>
    <col min="2985" max="2985" width="14.7109375" style="69" customWidth="1"/>
    <col min="2986" max="2986" width="15.5703125" style="69" customWidth="1"/>
    <col min="2987" max="3235" width="11.5703125" style="69"/>
    <col min="3236" max="3236" width="47.7109375" style="69" customWidth="1"/>
    <col min="3237" max="3238" width="16.42578125" style="69" customWidth="1"/>
    <col min="3239" max="3239" width="16.28515625" style="69" customWidth="1"/>
    <col min="3240" max="3240" width="17" style="69" customWidth="1"/>
    <col min="3241" max="3241" width="14.7109375" style="69" customWidth="1"/>
    <col min="3242" max="3242" width="15.5703125" style="69" customWidth="1"/>
    <col min="3243" max="3491" width="11.5703125" style="69"/>
    <col min="3492" max="3492" width="47.7109375" style="69" customWidth="1"/>
    <col min="3493" max="3494" width="16.42578125" style="69" customWidth="1"/>
    <col min="3495" max="3495" width="16.28515625" style="69" customWidth="1"/>
    <col min="3496" max="3496" width="17" style="69" customWidth="1"/>
    <col min="3497" max="3497" width="14.7109375" style="69" customWidth="1"/>
    <col min="3498" max="3498" width="15.5703125" style="69" customWidth="1"/>
    <col min="3499" max="3747" width="11.5703125" style="69"/>
    <col min="3748" max="3748" width="47.7109375" style="69" customWidth="1"/>
    <col min="3749" max="3750" width="16.42578125" style="69" customWidth="1"/>
    <col min="3751" max="3751" width="16.28515625" style="69" customWidth="1"/>
    <col min="3752" max="3752" width="17" style="69" customWidth="1"/>
    <col min="3753" max="3753" width="14.7109375" style="69" customWidth="1"/>
    <col min="3754" max="3754" width="15.5703125" style="69" customWidth="1"/>
    <col min="3755" max="4003" width="11.5703125" style="69"/>
    <col min="4004" max="4004" width="47.7109375" style="69" customWidth="1"/>
    <col min="4005" max="4006" width="16.42578125" style="69" customWidth="1"/>
    <col min="4007" max="4007" width="16.28515625" style="69" customWidth="1"/>
    <col min="4008" max="4008" width="17" style="69" customWidth="1"/>
    <col min="4009" max="4009" width="14.7109375" style="69" customWidth="1"/>
    <col min="4010" max="4010" width="15.5703125" style="69" customWidth="1"/>
    <col min="4011" max="4259" width="11.5703125" style="69"/>
    <col min="4260" max="4260" width="47.7109375" style="69" customWidth="1"/>
    <col min="4261" max="4262" width="16.42578125" style="69" customWidth="1"/>
    <col min="4263" max="4263" width="16.28515625" style="69" customWidth="1"/>
    <col min="4264" max="4264" width="17" style="69" customWidth="1"/>
    <col min="4265" max="4265" width="14.7109375" style="69" customWidth="1"/>
    <col min="4266" max="4266" width="15.5703125" style="69" customWidth="1"/>
    <col min="4267" max="4515" width="11.5703125" style="69"/>
    <col min="4516" max="4516" width="47.7109375" style="69" customWidth="1"/>
    <col min="4517" max="4518" width="16.42578125" style="69" customWidth="1"/>
    <col min="4519" max="4519" width="16.28515625" style="69" customWidth="1"/>
    <col min="4520" max="4520" width="17" style="69" customWidth="1"/>
    <col min="4521" max="4521" width="14.7109375" style="69" customWidth="1"/>
    <col min="4522" max="4522" width="15.5703125" style="69" customWidth="1"/>
    <col min="4523" max="4771" width="11.5703125" style="69"/>
    <col min="4772" max="4772" width="47.7109375" style="69" customWidth="1"/>
    <col min="4773" max="4774" width="16.42578125" style="69" customWidth="1"/>
    <col min="4775" max="4775" width="16.28515625" style="69" customWidth="1"/>
    <col min="4776" max="4776" width="17" style="69" customWidth="1"/>
    <col min="4777" max="4777" width="14.7109375" style="69" customWidth="1"/>
    <col min="4778" max="4778" width="15.5703125" style="69" customWidth="1"/>
    <col min="4779" max="5027" width="11.5703125" style="69"/>
    <col min="5028" max="5028" width="47.7109375" style="69" customWidth="1"/>
    <col min="5029" max="5030" width="16.42578125" style="69" customWidth="1"/>
    <col min="5031" max="5031" width="16.28515625" style="69" customWidth="1"/>
    <col min="5032" max="5032" width="17" style="69" customWidth="1"/>
    <col min="5033" max="5033" width="14.7109375" style="69" customWidth="1"/>
    <col min="5034" max="5034" width="15.5703125" style="69" customWidth="1"/>
    <col min="5035" max="5283" width="11.5703125" style="69"/>
    <col min="5284" max="5284" width="47.7109375" style="69" customWidth="1"/>
    <col min="5285" max="5286" width="16.42578125" style="69" customWidth="1"/>
    <col min="5287" max="5287" width="16.28515625" style="69" customWidth="1"/>
    <col min="5288" max="5288" width="17" style="69" customWidth="1"/>
    <col min="5289" max="5289" width="14.7109375" style="69" customWidth="1"/>
    <col min="5290" max="5290" width="15.5703125" style="69" customWidth="1"/>
    <col min="5291" max="5539" width="11.5703125" style="69"/>
    <col min="5540" max="5540" width="47.7109375" style="69" customWidth="1"/>
    <col min="5541" max="5542" width="16.42578125" style="69" customWidth="1"/>
    <col min="5543" max="5543" width="16.28515625" style="69" customWidth="1"/>
    <col min="5544" max="5544" width="17" style="69" customWidth="1"/>
    <col min="5545" max="5545" width="14.7109375" style="69" customWidth="1"/>
    <col min="5546" max="5546" width="15.5703125" style="69" customWidth="1"/>
    <col min="5547" max="5795" width="11.5703125" style="69"/>
    <col min="5796" max="5796" width="47.7109375" style="69" customWidth="1"/>
    <col min="5797" max="5798" width="16.42578125" style="69" customWidth="1"/>
    <col min="5799" max="5799" width="16.28515625" style="69" customWidth="1"/>
    <col min="5800" max="5800" width="17" style="69" customWidth="1"/>
    <col min="5801" max="5801" width="14.7109375" style="69" customWidth="1"/>
    <col min="5802" max="5802" width="15.5703125" style="69" customWidth="1"/>
    <col min="5803" max="6051" width="11.5703125" style="69"/>
    <col min="6052" max="6052" width="47.7109375" style="69" customWidth="1"/>
    <col min="6053" max="6054" width="16.42578125" style="69" customWidth="1"/>
    <col min="6055" max="6055" width="16.28515625" style="69" customWidth="1"/>
    <col min="6056" max="6056" width="17" style="69" customWidth="1"/>
    <col min="6057" max="6057" width="14.7109375" style="69" customWidth="1"/>
    <col min="6058" max="6058" width="15.5703125" style="69" customWidth="1"/>
    <col min="6059" max="6307" width="11.5703125" style="69"/>
    <col min="6308" max="6308" width="47.7109375" style="69" customWidth="1"/>
    <col min="6309" max="6310" width="16.42578125" style="69" customWidth="1"/>
    <col min="6311" max="6311" width="16.28515625" style="69" customWidth="1"/>
    <col min="6312" max="6312" width="17" style="69" customWidth="1"/>
    <col min="6313" max="6313" width="14.7109375" style="69" customWidth="1"/>
    <col min="6314" max="6314" width="15.5703125" style="69" customWidth="1"/>
    <col min="6315" max="6563" width="11.5703125" style="69"/>
    <col min="6564" max="6564" width="47.7109375" style="69" customWidth="1"/>
    <col min="6565" max="6566" width="16.42578125" style="69" customWidth="1"/>
    <col min="6567" max="6567" width="16.28515625" style="69" customWidth="1"/>
    <col min="6568" max="6568" width="17" style="69" customWidth="1"/>
    <col min="6569" max="6569" width="14.7109375" style="69" customWidth="1"/>
    <col min="6570" max="6570" width="15.5703125" style="69" customWidth="1"/>
    <col min="6571" max="6819" width="11.5703125" style="69"/>
    <col min="6820" max="6820" width="47.7109375" style="69" customWidth="1"/>
    <col min="6821" max="6822" width="16.42578125" style="69" customWidth="1"/>
    <col min="6823" max="6823" width="16.28515625" style="69" customWidth="1"/>
    <col min="6824" max="6824" width="17" style="69" customWidth="1"/>
    <col min="6825" max="6825" width="14.7109375" style="69" customWidth="1"/>
    <col min="6826" max="6826" width="15.5703125" style="69" customWidth="1"/>
    <col min="6827" max="7075" width="11.5703125" style="69"/>
    <col min="7076" max="7076" width="47.7109375" style="69" customWidth="1"/>
    <col min="7077" max="7078" width="16.42578125" style="69" customWidth="1"/>
    <col min="7079" max="7079" width="16.28515625" style="69" customWidth="1"/>
    <col min="7080" max="7080" width="17" style="69" customWidth="1"/>
    <col min="7081" max="7081" width="14.7109375" style="69" customWidth="1"/>
    <col min="7082" max="7082" width="15.5703125" style="69" customWidth="1"/>
    <col min="7083" max="7331" width="11.5703125" style="69"/>
    <col min="7332" max="7332" width="47.7109375" style="69" customWidth="1"/>
    <col min="7333" max="7334" width="16.42578125" style="69" customWidth="1"/>
    <col min="7335" max="7335" width="16.28515625" style="69" customWidth="1"/>
    <col min="7336" max="7336" width="17" style="69" customWidth="1"/>
    <col min="7337" max="7337" width="14.7109375" style="69" customWidth="1"/>
    <col min="7338" max="7338" width="15.5703125" style="69" customWidth="1"/>
    <col min="7339" max="7587" width="11.5703125" style="69"/>
    <col min="7588" max="7588" width="47.7109375" style="69" customWidth="1"/>
    <col min="7589" max="7590" width="16.42578125" style="69" customWidth="1"/>
    <col min="7591" max="7591" width="16.28515625" style="69" customWidth="1"/>
    <col min="7592" max="7592" width="17" style="69" customWidth="1"/>
    <col min="7593" max="7593" width="14.7109375" style="69" customWidth="1"/>
    <col min="7594" max="7594" width="15.5703125" style="69" customWidth="1"/>
    <col min="7595" max="7843" width="11.5703125" style="69"/>
    <col min="7844" max="7844" width="47.7109375" style="69" customWidth="1"/>
    <col min="7845" max="7846" width="16.42578125" style="69" customWidth="1"/>
    <col min="7847" max="7847" width="16.28515625" style="69" customWidth="1"/>
    <col min="7848" max="7848" width="17" style="69" customWidth="1"/>
    <col min="7849" max="7849" width="14.7109375" style="69" customWidth="1"/>
    <col min="7850" max="7850" width="15.5703125" style="69" customWidth="1"/>
    <col min="7851" max="8099" width="11.5703125" style="69"/>
    <col min="8100" max="8100" width="47.7109375" style="69" customWidth="1"/>
    <col min="8101" max="8102" width="16.42578125" style="69" customWidth="1"/>
    <col min="8103" max="8103" width="16.28515625" style="69" customWidth="1"/>
    <col min="8104" max="8104" width="17" style="69" customWidth="1"/>
    <col min="8105" max="8105" width="14.7109375" style="69" customWidth="1"/>
    <col min="8106" max="8106" width="15.5703125" style="69" customWidth="1"/>
    <col min="8107" max="8355" width="11.5703125" style="69"/>
    <col min="8356" max="8356" width="47.7109375" style="69" customWidth="1"/>
    <col min="8357" max="8358" width="16.42578125" style="69" customWidth="1"/>
    <col min="8359" max="8359" width="16.28515625" style="69" customWidth="1"/>
    <col min="8360" max="8360" width="17" style="69" customWidth="1"/>
    <col min="8361" max="8361" width="14.7109375" style="69" customWidth="1"/>
    <col min="8362" max="8362" width="15.5703125" style="69" customWidth="1"/>
    <col min="8363" max="8611" width="11.5703125" style="69"/>
    <col min="8612" max="8612" width="47.7109375" style="69" customWidth="1"/>
    <col min="8613" max="8614" width="16.42578125" style="69" customWidth="1"/>
    <col min="8615" max="8615" width="16.28515625" style="69" customWidth="1"/>
    <col min="8616" max="8616" width="17" style="69" customWidth="1"/>
    <col min="8617" max="8617" width="14.7109375" style="69" customWidth="1"/>
    <col min="8618" max="8618" width="15.5703125" style="69" customWidth="1"/>
    <col min="8619" max="8867" width="11.5703125" style="69"/>
    <col min="8868" max="8868" width="47.7109375" style="69" customWidth="1"/>
    <col min="8869" max="8870" width="16.42578125" style="69" customWidth="1"/>
    <col min="8871" max="8871" width="16.28515625" style="69" customWidth="1"/>
    <col min="8872" max="8872" width="17" style="69" customWidth="1"/>
    <col min="8873" max="8873" width="14.7109375" style="69" customWidth="1"/>
    <col min="8874" max="8874" width="15.5703125" style="69" customWidth="1"/>
    <col min="8875" max="9123" width="11.5703125" style="69"/>
    <col min="9124" max="9124" width="47.7109375" style="69" customWidth="1"/>
    <col min="9125" max="9126" width="16.42578125" style="69" customWidth="1"/>
    <col min="9127" max="9127" width="16.28515625" style="69" customWidth="1"/>
    <col min="9128" max="9128" width="17" style="69" customWidth="1"/>
    <col min="9129" max="9129" width="14.7109375" style="69" customWidth="1"/>
    <col min="9130" max="9130" width="15.5703125" style="69" customWidth="1"/>
    <col min="9131" max="9379" width="11.5703125" style="69"/>
    <col min="9380" max="9380" width="47.7109375" style="69" customWidth="1"/>
    <col min="9381" max="9382" width="16.42578125" style="69" customWidth="1"/>
    <col min="9383" max="9383" width="16.28515625" style="69" customWidth="1"/>
    <col min="9384" max="9384" width="17" style="69" customWidth="1"/>
    <col min="9385" max="9385" width="14.7109375" style="69" customWidth="1"/>
    <col min="9386" max="9386" width="15.5703125" style="69" customWidth="1"/>
    <col min="9387" max="9635" width="11.5703125" style="69"/>
    <col min="9636" max="9636" width="47.7109375" style="69" customWidth="1"/>
    <col min="9637" max="9638" width="16.42578125" style="69" customWidth="1"/>
    <col min="9639" max="9639" width="16.28515625" style="69" customWidth="1"/>
    <col min="9640" max="9640" width="17" style="69" customWidth="1"/>
    <col min="9641" max="9641" width="14.7109375" style="69" customWidth="1"/>
    <col min="9642" max="9642" width="15.5703125" style="69" customWidth="1"/>
    <col min="9643" max="9891" width="11.5703125" style="69"/>
    <col min="9892" max="9892" width="47.7109375" style="69" customWidth="1"/>
    <col min="9893" max="9894" width="16.42578125" style="69" customWidth="1"/>
    <col min="9895" max="9895" width="16.28515625" style="69" customWidth="1"/>
    <col min="9896" max="9896" width="17" style="69" customWidth="1"/>
    <col min="9897" max="9897" width="14.7109375" style="69" customWidth="1"/>
    <col min="9898" max="9898" width="15.5703125" style="69" customWidth="1"/>
    <col min="9899" max="10147" width="11.5703125" style="69"/>
    <col min="10148" max="10148" width="47.7109375" style="69" customWidth="1"/>
    <col min="10149" max="10150" width="16.42578125" style="69" customWidth="1"/>
    <col min="10151" max="10151" width="16.28515625" style="69" customWidth="1"/>
    <col min="10152" max="10152" width="17" style="69" customWidth="1"/>
    <col min="10153" max="10153" width="14.7109375" style="69" customWidth="1"/>
    <col min="10154" max="10154" width="15.5703125" style="69" customWidth="1"/>
    <col min="10155" max="10403" width="11.5703125" style="69"/>
    <col min="10404" max="10404" width="47.7109375" style="69" customWidth="1"/>
    <col min="10405" max="10406" width="16.42578125" style="69" customWidth="1"/>
    <col min="10407" max="10407" width="16.28515625" style="69" customWidth="1"/>
    <col min="10408" max="10408" width="17" style="69" customWidth="1"/>
    <col min="10409" max="10409" width="14.7109375" style="69" customWidth="1"/>
    <col min="10410" max="10410" width="15.5703125" style="69" customWidth="1"/>
    <col min="10411" max="10659" width="11.5703125" style="69"/>
    <col min="10660" max="10660" width="47.7109375" style="69" customWidth="1"/>
    <col min="10661" max="10662" width="16.42578125" style="69" customWidth="1"/>
    <col min="10663" max="10663" width="16.28515625" style="69" customWidth="1"/>
    <col min="10664" max="10664" width="17" style="69" customWidth="1"/>
    <col min="10665" max="10665" width="14.7109375" style="69" customWidth="1"/>
    <col min="10666" max="10666" width="15.5703125" style="69" customWidth="1"/>
    <col min="10667" max="10915" width="11.5703125" style="69"/>
    <col min="10916" max="10916" width="47.7109375" style="69" customWidth="1"/>
    <col min="10917" max="10918" width="16.42578125" style="69" customWidth="1"/>
    <col min="10919" max="10919" width="16.28515625" style="69" customWidth="1"/>
    <col min="10920" max="10920" width="17" style="69" customWidth="1"/>
    <col min="10921" max="10921" width="14.7109375" style="69" customWidth="1"/>
    <col min="10922" max="10922" width="15.5703125" style="69" customWidth="1"/>
    <col min="10923" max="11171" width="11.5703125" style="69"/>
    <col min="11172" max="11172" width="47.7109375" style="69" customWidth="1"/>
    <col min="11173" max="11174" width="16.42578125" style="69" customWidth="1"/>
    <col min="11175" max="11175" width="16.28515625" style="69" customWidth="1"/>
    <col min="11176" max="11176" width="17" style="69" customWidth="1"/>
    <col min="11177" max="11177" width="14.7109375" style="69" customWidth="1"/>
    <col min="11178" max="11178" width="15.5703125" style="69" customWidth="1"/>
    <col min="11179" max="11427" width="11.5703125" style="69"/>
    <col min="11428" max="11428" width="47.7109375" style="69" customWidth="1"/>
    <col min="11429" max="11430" width="16.42578125" style="69" customWidth="1"/>
    <col min="11431" max="11431" width="16.28515625" style="69" customWidth="1"/>
    <col min="11432" max="11432" width="17" style="69" customWidth="1"/>
    <col min="11433" max="11433" width="14.7109375" style="69" customWidth="1"/>
    <col min="11434" max="11434" width="15.5703125" style="69" customWidth="1"/>
    <col min="11435" max="11683" width="11.5703125" style="69"/>
    <col min="11684" max="11684" width="47.7109375" style="69" customWidth="1"/>
    <col min="11685" max="11686" width="16.42578125" style="69" customWidth="1"/>
    <col min="11687" max="11687" width="16.28515625" style="69" customWidth="1"/>
    <col min="11688" max="11688" width="17" style="69" customWidth="1"/>
    <col min="11689" max="11689" width="14.7109375" style="69" customWidth="1"/>
    <col min="11690" max="11690" width="15.5703125" style="69" customWidth="1"/>
    <col min="11691" max="11939" width="11.5703125" style="69"/>
    <col min="11940" max="11940" width="47.7109375" style="69" customWidth="1"/>
    <col min="11941" max="11942" width="16.42578125" style="69" customWidth="1"/>
    <col min="11943" max="11943" width="16.28515625" style="69" customWidth="1"/>
    <col min="11944" max="11944" width="17" style="69" customWidth="1"/>
    <col min="11945" max="11945" width="14.7109375" style="69" customWidth="1"/>
    <col min="11946" max="11946" width="15.5703125" style="69" customWidth="1"/>
    <col min="11947" max="12195" width="11.5703125" style="69"/>
    <col min="12196" max="12196" width="47.7109375" style="69" customWidth="1"/>
    <col min="12197" max="12198" width="16.42578125" style="69" customWidth="1"/>
    <col min="12199" max="12199" width="16.28515625" style="69" customWidth="1"/>
    <col min="12200" max="12200" width="17" style="69" customWidth="1"/>
    <col min="12201" max="12201" width="14.7109375" style="69" customWidth="1"/>
    <col min="12202" max="12202" width="15.5703125" style="69" customWidth="1"/>
    <col min="12203" max="12451" width="11.5703125" style="69"/>
    <col min="12452" max="12452" width="47.7109375" style="69" customWidth="1"/>
    <col min="12453" max="12454" width="16.42578125" style="69" customWidth="1"/>
    <col min="12455" max="12455" width="16.28515625" style="69" customWidth="1"/>
    <col min="12456" max="12456" width="17" style="69" customWidth="1"/>
    <col min="12457" max="12457" width="14.7109375" style="69" customWidth="1"/>
    <col min="12458" max="12458" width="15.5703125" style="69" customWidth="1"/>
    <col min="12459" max="12707" width="11.5703125" style="69"/>
    <col min="12708" max="12708" width="47.7109375" style="69" customWidth="1"/>
    <col min="12709" max="12710" width="16.42578125" style="69" customWidth="1"/>
    <col min="12711" max="12711" width="16.28515625" style="69" customWidth="1"/>
    <col min="12712" max="12712" width="17" style="69" customWidth="1"/>
    <col min="12713" max="12713" width="14.7109375" style="69" customWidth="1"/>
    <col min="12714" max="12714" width="15.5703125" style="69" customWidth="1"/>
    <col min="12715" max="12963" width="11.5703125" style="69"/>
    <col min="12964" max="12964" width="47.7109375" style="69" customWidth="1"/>
    <col min="12965" max="12966" width="16.42578125" style="69" customWidth="1"/>
    <col min="12967" max="12967" width="16.28515625" style="69" customWidth="1"/>
    <col min="12968" max="12968" width="17" style="69" customWidth="1"/>
    <col min="12969" max="12969" width="14.7109375" style="69" customWidth="1"/>
    <col min="12970" max="12970" width="15.5703125" style="69" customWidth="1"/>
    <col min="12971" max="13219" width="11.5703125" style="69"/>
    <col min="13220" max="13220" width="47.7109375" style="69" customWidth="1"/>
    <col min="13221" max="13222" width="16.42578125" style="69" customWidth="1"/>
    <col min="13223" max="13223" width="16.28515625" style="69" customWidth="1"/>
    <col min="13224" max="13224" width="17" style="69" customWidth="1"/>
    <col min="13225" max="13225" width="14.7109375" style="69" customWidth="1"/>
    <col min="13226" max="13226" width="15.5703125" style="69" customWidth="1"/>
    <col min="13227" max="13475" width="11.5703125" style="69"/>
    <col min="13476" max="13476" width="47.7109375" style="69" customWidth="1"/>
    <col min="13477" max="13478" width="16.42578125" style="69" customWidth="1"/>
    <col min="13479" max="13479" width="16.28515625" style="69" customWidth="1"/>
    <col min="13480" max="13480" width="17" style="69" customWidth="1"/>
    <col min="13481" max="13481" width="14.7109375" style="69" customWidth="1"/>
    <col min="13482" max="13482" width="15.5703125" style="69" customWidth="1"/>
    <col min="13483" max="13731" width="11.5703125" style="69"/>
    <col min="13732" max="13732" width="47.7109375" style="69" customWidth="1"/>
    <col min="13733" max="13734" width="16.42578125" style="69" customWidth="1"/>
    <col min="13735" max="13735" width="16.28515625" style="69" customWidth="1"/>
    <col min="13736" max="13736" width="17" style="69" customWidth="1"/>
    <col min="13737" max="13737" width="14.7109375" style="69" customWidth="1"/>
    <col min="13738" max="13738" width="15.5703125" style="69" customWidth="1"/>
    <col min="13739" max="13987" width="11.5703125" style="69"/>
    <col min="13988" max="13988" width="47.7109375" style="69" customWidth="1"/>
    <col min="13989" max="13990" width="16.42578125" style="69" customWidth="1"/>
    <col min="13991" max="13991" width="16.28515625" style="69" customWidth="1"/>
    <col min="13992" max="13992" width="17" style="69" customWidth="1"/>
    <col min="13993" max="13993" width="14.7109375" style="69" customWidth="1"/>
    <col min="13994" max="13994" width="15.5703125" style="69" customWidth="1"/>
    <col min="13995" max="14243" width="11.5703125" style="69"/>
    <col min="14244" max="14244" width="47.7109375" style="69" customWidth="1"/>
    <col min="14245" max="14246" width="16.42578125" style="69" customWidth="1"/>
    <col min="14247" max="14247" width="16.28515625" style="69" customWidth="1"/>
    <col min="14248" max="14248" width="17" style="69" customWidth="1"/>
    <col min="14249" max="14249" width="14.7109375" style="69" customWidth="1"/>
    <col min="14250" max="14250" width="15.5703125" style="69" customWidth="1"/>
    <col min="14251" max="14499" width="11.5703125" style="69"/>
    <col min="14500" max="14500" width="47.7109375" style="69" customWidth="1"/>
    <col min="14501" max="14502" width="16.42578125" style="69" customWidth="1"/>
    <col min="14503" max="14503" width="16.28515625" style="69" customWidth="1"/>
    <col min="14504" max="14504" width="17" style="69" customWidth="1"/>
    <col min="14505" max="14505" width="14.7109375" style="69" customWidth="1"/>
    <col min="14506" max="14506" width="15.5703125" style="69" customWidth="1"/>
    <col min="14507" max="14755" width="11.5703125" style="69"/>
    <col min="14756" max="14756" width="47.7109375" style="69" customWidth="1"/>
    <col min="14757" max="14758" width="16.42578125" style="69" customWidth="1"/>
    <col min="14759" max="14759" width="16.28515625" style="69" customWidth="1"/>
    <col min="14760" max="14760" width="17" style="69" customWidth="1"/>
    <col min="14761" max="14761" width="14.7109375" style="69" customWidth="1"/>
    <col min="14762" max="14762" width="15.5703125" style="69" customWidth="1"/>
    <col min="14763" max="15011" width="11.5703125" style="69"/>
    <col min="15012" max="15012" width="47.7109375" style="69" customWidth="1"/>
    <col min="15013" max="15014" width="16.42578125" style="69" customWidth="1"/>
    <col min="15015" max="15015" width="16.28515625" style="69" customWidth="1"/>
    <col min="15016" max="15016" width="17" style="69" customWidth="1"/>
    <col min="15017" max="15017" width="14.7109375" style="69" customWidth="1"/>
    <col min="15018" max="15018" width="15.5703125" style="69" customWidth="1"/>
    <col min="15019" max="15267" width="11.5703125" style="69"/>
    <col min="15268" max="15268" width="47.7109375" style="69" customWidth="1"/>
    <col min="15269" max="15270" width="16.42578125" style="69" customWidth="1"/>
    <col min="15271" max="15271" width="16.28515625" style="69" customWidth="1"/>
    <col min="15272" max="15272" width="17" style="69" customWidth="1"/>
    <col min="15273" max="15273" width="14.7109375" style="69" customWidth="1"/>
    <col min="15274" max="15274" width="15.5703125" style="69" customWidth="1"/>
    <col min="15275" max="15523" width="11.5703125" style="69"/>
    <col min="15524" max="15524" width="47.7109375" style="69" customWidth="1"/>
    <col min="15525" max="15526" width="16.42578125" style="69" customWidth="1"/>
    <col min="15527" max="15527" width="16.28515625" style="69" customWidth="1"/>
    <col min="15528" max="15528" width="17" style="69" customWidth="1"/>
    <col min="15529" max="15529" width="14.7109375" style="69" customWidth="1"/>
    <col min="15530" max="15530" width="15.5703125" style="69" customWidth="1"/>
    <col min="15531" max="15779" width="11.5703125" style="69"/>
    <col min="15780" max="15780" width="47.7109375" style="69" customWidth="1"/>
    <col min="15781" max="15782" width="16.42578125" style="69" customWidth="1"/>
    <col min="15783" max="15783" width="16.28515625" style="69" customWidth="1"/>
    <col min="15784" max="15784" width="17" style="69" customWidth="1"/>
    <col min="15785" max="15785" width="14.7109375" style="69" customWidth="1"/>
    <col min="15786" max="15786" width="15.5703125" style="69" customWidth="1"/>
    <col min="15787" max="16035" width="11.5703125" style="69"/>
    <col min="16036" max="16036" width="47.7109375" style="69" customWidth="1"/>
    <col min="16037" max="16038" width="16.42578125" style="69" customWidth="1"/>
    <col min="16039" max="16039" width="16.28515625" style="69" customWidth="1"/>
    <col min="16040" max="16040" width="17" style="69" customWidth="1"/>
    <col min="16041" max="16041" width="14.7109375" style="69" customWidth="1"/>
    <col min="16042" max="16042" width="15.5703125" style="69" customWidth="1"/>
    <col min="16043" max="16384" width="11.5703125" style="69"/>
  </cols>
  <sheetData>
    <row r="1" spans="1:7" x14ac:dyDescent="0.25">
      <c r="A1" s="209" t="s">
        <v>447</v>
      </c>
      <c r="B1" s="209"/>
      <c r="C1" s="209"/>
      <c r="D1" s="209"/>
      <c r="E1" s="209"/>
      <c r="F1" s="209"/>
      <c r="G1" s="209"/>
    </row>
    <row r="2" spans="1:7" x14ac:dyDescent="0.25">
      <c r="A2" s="128" t="str">
        <f>'Formato 1'!A2</f>
        <v>Poder Legislativo del Estado de Guanajuato (a)</v>
      </c>
      <c r="B2" s="129"/>
      <c r="C2" s="129"/>
      <c r="D2" s="129"/>
      <c r="E2" s="129"/>
      <c r="F2" s="129"/>
      <c r="G2" s="130"/>
    </row>
    <row r="3" spans="1:7" x14ac:dyDescent="0.25">
      <c r="A3" s="131" t="s">
        <v>448</v>
      </c>
      <c r="B3" s="132"/>
      <c r="C3" s="132"/>
      <c r="D3" s="132"/>
      <c r="E3" s="132"/>
      <c r="F3" s="132"/>
      <c r="G3" s="133"/>
    </row>
    <row r="4" spans="1:7" x14ac:dyDescent="0.25">
      <c r="A4" s="131" t="s">
        <v>2</v>
      </c>
      <c r="B4" s="132"/>
      <c r="C4" s="132"/>
      <c r="D4" s="132"/>
      <c r="E4" s="132"/>
      <c r="F4" s="132"/>
      <c r="G4" s="133"/>
    </row>
    <row r="5" spans="1:7" x14ac:dyDescent="0.25">
      <c r="A5" s="131" t="s">
        <v>449</v>
      </c>
      <c r="B5" s="132"/>
      <c r="C5" s="132"/>
      <c r="D5" s="132"/>
      <c r="E5" s="132"/>
      <c r="F5" s="132"/>
      <c r="G5" s="133"/>
    </row>
    <row r="6" spans="1:7" x14ac:dyDescent="0.25">
      <c r="A6" s="207" t="s">
        <v>450</v>
      </c>
      <c r="B6" s="36">
        <v>2022</v>
      </c>
      <c r="C6" s="207">
        <f>+B6+1</f>
        <v>2023</v>
      </c>
      <c r="D6" s="207">
        <f>+C6+1</f>
        <v>2024</v>
      </c>
      <c r="E6" s="207">
        <f>+D6+1</f>
        <v>2025</v>
      </c>
      <c r="F6" s="207">
        <f>+E6+1</f>
        <v>2026</v>
      </c>
      <c r="G6" s="207">
        <f>+F6+1</f>
        <v>2027</v>
      </c>
    </row>
    <row r="7" spans="1:7" ht="83.25" customHeight="1" x14ac:dyDescent="0.25">
      <c r="A7" s="208"/>
      <c r="B7" s="70" t="s">
        <v>451</v>
      </c>
      <c r="C7" s="208"/>
      <c r="D7" s="208"/>
      <c r="E7" s="208"/>
      <c r="F7" s="208"/>
      <c r="G7" s="208"/>
    </row>
    <row r="8" spans="1:7" ht="30" x14ac:dyDescent="0.25">
      <c r="A8" s="71" t="s">
        <v>452</v>
      </c>
      <c r="B8" s="35">
        <f>SUM(B9:B20)</f>
        <v>0</v>
      </c>
      <c r="C8" s="35">
        <f t="shared" ref="C8:G8" si="0">SUM(C9:C20)</f>
        <v>0</v>
      </c>
      <c r="D8" s="35">
        <f t="shared" si="0"/>
        <v>0</v>
      </c>
      <c r="E8" s="35">
        <f t="shared" si="0"/>
        <v>0</v>
      </c>
      <c r="F8" s="35">
        <f t="shared" si="0"/>
        <v>0</v>
      </c>
      <c r="G8" s="35">
        <f t="shared" si="0"/>
        <v>0</v>
      </c>
    </row>
    <row r="9" spans="1:7" x14ac:dyDescent="0.25">
      <c r="A9" s="63" t="s">
        <v>234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63" t="s">
        <v>235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63" t="s">
        <v>236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63" t="s">
        <v>453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63" t="s">
        <v>238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x14ac:dyDescent="0.25">
      <c r="A14" s="63" t="s">
        <v>239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ht="30" x14ac:dyDescent="0.25">
      <c r="A15" s="64" t="s">
        <v>454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64" t="s">
        <v>455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65" t="s">
        <v>456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63" t="s">
        <v>259</v>
      </c>
      <c r="B18" s="60">
        <v>0</v>
      </c>
      <c r="C18" s="60">
        <v>0</v>
      </c>
      <c r="D18" s="60">
        <v>0</v>
      </c>
      <c r="E18" s="60">
        <v>0</v>
      </c>
      <c r="F18" s="60">
        <v>0</v>
      </c>
      <c r="G18" s="60">
        <v>0</v>
      </c>
    </row>
    <row r="19" spans="1:7" x14ac:dyDescent="0.25">
      <c r="A19" s="63" t="s">
        <v>260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63" t="s">
        <v>457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60"/>
      <c r="B21" s="60"/>
      <c r="C21" s="60"/>
      <c r="D21" s="60"/>
      <c r="E21" s="60"/>
      <c r="F21" s="60"/>
      <c r="G21" s="60"/>
    </row>
    <row r="22" spans="1:7" x14ac:dyDescent="0.25">
      <c r="A22" s="66" t="s">
        <v>458</v>
      </c>
      <c r="B22" s="12">
        <f>SUM(B23:B27)</f>
        <v>0</v>
      </c>
      <c r="C22" s="12">
        <f t="shared" ref="C22:G22" si="1">SUM(C23:C27)</f>
        <v>0</v>
      </c>
      <c r="D22" s="12">
        <f t="shared" si="1"/>
        <v>0</v>
      </c>
      <c r="E22" s="12">
        <f t="shared" si="1"/>
        <v>0</v>
      </c>
      <c r="F22" s="12">
        <f t="shared" si="1"/>
        <v>0</v>
      </c>
      <c r="G22" s="12">
        <f t="shared" si="1"/>
        <v>0</v>
      </c>
    </row>
    <row r="23" spans="1:7" x14ac:dyDescent="0.25">
      <c r="A23" s="63" t="s">
        <v>459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63" t="s">
        <v>460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63" t="s">
        <v>461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ht="30" x14ac:dyDescent="0.25">
      <c r="A26" s="64" t="s">
        <v>285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63" t="s">
        <v>286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60"/>
      <c r="B28" s="60"/>
      <c r="C28" s="60"/>
      <c r="D28" s="60"/>
      <c r="E28" s="60"/>
      <c r="F28" s="60"/>
      <c r="G28" s="60"/>
    </row>
    <row r="29" spans="1:7" x14ac:dyDescent="0.25">
      <c r="A29" s="66" t="s">
        <v>462</v>
      </c>
      <c r="B29" s="12">
        <f>B30</f>
        <v>0</v>
      </c>
      <c r="C29" s="12">
        <f t="shared" ref="C29:G29" si="2">C30</f>
        <v>0</v>
      </c>
      <c r="D29" s="12">
        <f t="shared" si="2"/>
        <v>0</v>
      </c>
      <c r="E29" s="12">
        <f t="shared" si="2"/>
        <v>0</v>
      </c>
      <c r="F29" s="12">
        <f t="shared" si="2"/>
        <v>0</v>
      </c>
      <c r="G29" s="12">
        <f t="shared" si="2"/>
        <v>0</v>
      </c>
    </row>
    <row r="30" spans="1:7" x14ac:dyDescent="0.25">
      <c r="A30" s="63" t="s">
        <v>289</v>
      </c>
      <c r="B30" s="60">
        <v>0</v>
      </c>
      <c r="C30" s="60">
        <v>0</v>
      </c>
      <c r="D30" s="60">
        <v>0</v>
      </c>
      <c r="E30" s="60">
        <v>0</v>
      </c>
      <c r="F30" s="60">
        <v>0</v>
      </c>
      <c r="G30" s="60">
        <v>0</v>
      </c>
    </row>
    <row r="31" spans="1:7" x14ac:dyDescent="0.25">
      <c r="A31" s="60"/>
      <c r="B31" s="60"/>
      <c r="C31" s="60"/>
      <c r="D31" s="60"/>
      <c r="E31" s="60"/>
      <c r="F31" s="60"/>
      <c r="G31" s="60"/>
    </row>
    <row r="32" spans="1:7" x14ac:dyDescent="0.25">
      <c r="A32" s="72" t="s">
        <v>463</v>
      </c>
      <c r="B32" s="12">
        <f>B29+B22+B8</f>
        <v>0</v>
      </c>
      <c r="C32" s="12">
        <f t="shared" ref="C32:F32" si="3">C29+C22+C8</f>
        <v>0</v>
      </c>
      <c r="D32" s="12">
        <f t="shared" si="3"/>
        <v>0</v>
      </c>
      <c r="E32" s="12">
        <f t="shared" si="3"/>
        <v>0</v>
      </c>
      <c r="F32" s="12">
        <f t="shared" si="3"/>
        <v>0</v>
      </c>
      <c r="G32" s="12">
        <f>G29+G22+G8</f>
        <v>0</v>
      </c>
    </row>
    <row r="33" spans="1:7" x14ac:dyDescent="0.25">
      <c r="A33" s="60"/>
      <c r="B33" s="60"/>
      <c r="C33" s="60"/>
      <c r="D33" s="60"/>
      <c r="E33" s="60"/>
      <c r="F33" s="60"/>
      <c r="G33" s="60"/>
    </row>
    <row r="34" spans="1:7" x14ac:dyDescent="0.25">
      <c r="A34" s="66" t="s">
        <v>291</v>
      </c>
      <c r="B34" s="12"/>
      <c r="C34" s="12"/>
      <c r="D34" s="12"/>
      <c r="E34" s="12"/>
      <c r="F34" s="12"/>
      <c r="G34" s="12"/>
    </row>
    <row r="35" spans="1:7" ht="45" customHeight="1" x14ac:dyDescent="0.25">
      <c r="A35" s="73" t="s">
        <v>464</v>
      </c>
      <c r="B35" s="60">
        <v>0</v>
      </c>
      <c r="C35" s="60">
        <v>0</v>
      </c>
      <c r="D35" s="60">
        <v>0</v>
      </c>
      <c r="E35" s="60">
        <v>0</v>
      </c>
      <c r="F35" s="60">
        <v>0</v>
      </c>
      <c r="G35" s="60">
        <v>0</v>
      </c>
    </row>
    <row r="36" spans="1:7" ht="45" customHeight="1" x14ac:dyDescent="0.25">
      <c r="A36" s="73" t="s">
        <v>293</v>
      </c>
      <c r="B36" s="60">
        <v>0</v>
      </c>
      <c r="C36" s="60">
        <v>0</v>
      </c>
      <c r="D36" s="60">
        <v>0</v>
      </c>
      <c r="E36" s="60">
        <v>0</v>
      </c>
      <c r="F36" s="60">
        <v>0</v>
      </c>
      <c r="G36" s="60">
        <v>0</v>
      </c>
    </row>
    <row r="37" spans="1:7" x14ac:dyDescent="0.25">
      <c r="A37" s="66" t="s">
        <v>465</v>
      </c>
      <c r="B37" s="12">
        <f>B36+B35</f>
        <v>0</v>
      </c>
      <c r="C37" s="12">
        <f t="shared" ref="C37:F37" si="4">C36+C35</f>
        <v>0</v>
      </c>
      <c r="D37" s="12">
        <f t="shared" si="4"/>
        <v>0</v>
      </c>
      <c r="E37" s="12">
        <f t="shared" si="4"/>
        <v>0</v>
      </c>
      <c r="F37" s="12">
        <f t="shared" si="4"/>
        <v>0</v>
      </c>
      <c r="G37" s="12">
        <f>G36+G35</f>
        <v>0</v>
      </c>
    </row>
    <row r="38" spans="1:7" x14ac:dyDescent="0.25">
      <c r="A38" s="74"/>
      <c r="B38" s="68"/>
      <c r="C38" s="68"/>
      <c r="D38" s="68"/>
      <c r="E38" s="68"/>
      <c r="F38" s="68"/>
      <c r="G38" s="68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 xr:uid="{7640344B-6C71-4C30-A521-71A476C3417E}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 xr:uid="{628A6111-9BEA-45DA-BCB8-C8D5A3463033}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37357-246A-425F-81EC-21A7AC1AD02C}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210" t="s">
        <v>466</v>
      </c>
      <c r="B1" s="210"/>
      <c r="C1" s="210"/>
      <c r="D1" s="210"/>
      <c r="E1" s="210"/>
      <c r="F1" s="210"/>
      <c r="G1" s="210"/>
    </row>
    <row r="2" spans="1:7" x14ac:dyDescent="0.25">
      <c r="A2" s="128" t="str">
        <f>'Formato 1'!A2</f>
        <v>Poder Legislativo del Estado de Guanajuato (a)</v>
      </c>
      <c r="B2" s="129"/>
      <c r="C2" s="129"/>
      <c r="D2" s="129"/>
      <c r="E2" s="129"/>
      <c r="F2" s="129"/>
      <c r="G2" s="130"/>
    </row>
    <row r="3" spans="1:7" x14ac:dyDescent="0.25">
      <c r="A3" s="113" t="s">
        <v>467</v>
      </c>
      <c r="B3" s="114"/>
      <c r="C3" s="114"/>
      <c r="D3" s="114"/>
      <c r="E3" s="114"/>
      <c r="F3" s="114"/>
      <c r="G3" s="115"/>
    </row>
    <row r="4" spans="1:7" x14ac:dyDescent="0.25">
      <c r="A4" s="113" t="s">
        <v>2</v>
      </c>
      <c r="B4" s="114"/>
      <c r="C4" s="114"/>
      <c r="D4" s="114"/>
      <c r="E4" s="114"/>
      <c r="F4" s="114"/>
      <c r="G4" s="115"/>
    </row>
    <row r="5" spans="1:7" x14ac:dyDescent="0.25">
      <c r="A5" s="113" t="s">
        <v>449</v>
      </c>
      <c r="B5" s="114"/>
      <c r="C5" s="114"/>
      <c r="D5" s="114"/>
      <c r="E5" s="114"/>
      <c r="F5" s="114"/>
      <c r="G5" s="115"/>
    </row>
    <row r="6" spans="1:7" x14ac:dyDescent="0.25">
      <c r="A6" s="211" t="s">
        <v>468</v>
      </c>
      <c r="B6" s="36">
        <v>2022</v>
      </c>
      <c r="C6" s="207">
        <f>+B6+1</f>
        <v>2023</v>
      </c>
      <c r="D6" s="207">
        <f>+C6+1</f>
        <v>2024</v>
      </c>
      <c r="E6" s="207">
        <f>+D6+1</f>
        <v>2025</v>
      </c>
      <c r="F6" s="207">
        <f>+E6+1</f>
        <v>2026</v>
      </c>
      <c r="G6" s="207">
        <f>+F6+1</f>
        <v>2027</v>
      </c>
    </row>
    <row r="7" spans="1:7" ht="57.75" customHeight="1" x14ac:dyDescent="0.25">
      <c r="A7" s="212"/>
      <c r="B7" s="37" t="s">
        <v>451</v>
      </c>
      <c r="C7" s="208"/>
      <c r="D7" s="208"/>
      <c r="E7" s="208"/>
      <c r="F7" s="208"/>
      <c r="G7" s="208"/>
    </row>
    <row r="8" spans="1:7" x14ac:dyDescent="0.25">
      <c r="A8" s="26" t="s">
        <v>469</v>
      </c>
      <c r="B8" s="38">
        <f>SUM(B9:B17)</f>
        <v>0</v>
      </c>
      <c r="C8" s="38">
        <f t="shared" ref="C8:G8" si="0">SUM(C9:C17)</f>
        <v>0</v>
      </c>
      <c r="D8" s="38">
        <f t="shared" si="0"/>
        <v>0</v>
      </c>
      <c r="E8" s="38">
        <f t="shared" si="0"/>
        <v>0</v>
      </c>
      <c r="F8" s="38">
        <f t="shared" si="0"/>
        <v>0</v>
      </c>
      <c r="G8" s="38">
        <f t="shared" si="0"/>
        <v>0</v>
      </c>
    </row>
    <row r="9" spans="1:7" x14ac:dyDescent="0.25">
      <c r="A9" s="58" t="s">
        <v>470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58" t="s">
        <v>471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58" t="s">
        <v>472</v>
      </c>
      <c r="B11" s="60">
        <v>0</v>
      </c>
      <c r="C11" s="60"/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59" t="s">
        <v>473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59" t="s">
        <v>474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x14ac:dyDescent="0.25">
      <c r="A14" s="58" t="s">
        <v>475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59" t="s">
        <v>476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58" t="s">
        <v>477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58" t="s">
        <v>478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53"/>
      <c r="B18" s="45"/>
      <c r="C18" s="45"/>
      <c r="D18" s="45"/>
      <c r="E18" s="45"/>
      <c r="F18" s="45"/>
      <c r="G18" s="45"/>
    </row>
    <row r="19" spans="1:7" x14ac:dyDescent="0.25">
      <c r="A19" s="3" t="s">
        <v>479</v>
      </c>
      <c r="B19" s="12">
        <f>SUM(B20:B28)</f>
        <v>0</v>
      </c>
      <c r="C19" s="12">
        <f t="shared" ref="C19:G19" si="1">SUM(C20:C28)</f>
        <v>0</v>
      </c>
      <c r="D19" s="12">
        <f t="shared" si="1"/>
        <v>0</v>
      </c>
      <c r="E19" s="12">
        <f t="shared" si="1"/>
        <v>0</v>
      </c>
      <c r="F19" s="12">
        <f t="shared" si="1"/>
        <v>0</v>
      </c>
      <c r="G19" s="12">
        <f t="shared" si="1"/>
        <v>0</v>
      </c>
    </row>
    <row r="20" spans="1:7" x14ac:dyDescent="0.25">
      <c r="A20" s="58" t="s">
        <v>470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58" t="s">
        <v>471</v>
      </c>
      <c r="B21" s="60">
        <v>0</v>
      </c>
      <c r="C21" s="60">
        <v>0</v>
      </c>
      <c r="D21" s="60">
        <v>0</v>
      </c>
      <c r="E21" s="60">
        <v>0</v>
      </c>
      <c r="F21" s="60">
        <v>0</v>
      </c>
      <c r="G21" s="60">
        <v>0</v>
      </c>
    </row>
    <row r="22" spans="1:7" x14ac:dyDescent="0.25">
      <c r="A22" s="58" t="s">
        <v>472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59" t="s">
        <v>473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59" t="s">
        <v>474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59" t="s">
        <v>475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59" t="s">
        <v>476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58" t="s">
        <v>480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58" t="s">
        <v>478</v>
      </c>
      <c r="B28" s="60">
        <v>0</v>
      </c>
      <c r="C28" s="60">
        <v>0</v>
      </c>
      <c r="D28" s="60">
        <v>0</v>
      </c>
      <c r="E28" s="60">
        <v>0</v>
      </c>
      <c r="F28" s="60">
        <v>0</v>
      </c>
      <c r="G28" s="60">
        <v>0</v>
      </c>
    </row>
    <row r="29" spans="1:7" x14ac:dyDescent="0.25">
      <c r="A29" s="45"/>
      <c r="B29" s="45"/>
      <c r="C29" s="45"/>
      <c r="D29" s="45"/>
      <c r="E29" s="45"/>
      <c r="F29" s="45"/>
      <c r="G29" s="45"/>
    </row>
    <row r="30" spans="1:7" x14ac:dyDescent="0.25">
      <c r="A30" s="3" t="s">
        <v>481</v>
      </c>
      <c r="B30" s="39">
        <f t="shared" ref="B30:G30" si="2">B8+B19</f>
        <v>0</v>
      </c>
      <c r="C30" s="39">
        <f t="shared" si="2"/>
        <v>0</v>
      </c>
      <c r="D30" s="39">
        <f t="shared" si="2"/>
        <v>0</v>
      </c>
      <c r="E30" s="39">
        <f t="shared" si="2"/>
        <v>0</v>
      </c>
      <c r="F30" s="39">
        <f t="shared" si="2"/>
        <v>0</v>
      </c>
      <c r="G30" s="39">
        <f t="shared" si="2"/>
        <v>0</v>
      </c>
    </row>
    <row r="31" spans="1:7" x14ac:dyDescent="0.25">
      <c r="A31" s="55"/>
      <c r="B31" s="55"/>
      <c r="C31" s="55"/>
      <c r="D31" s="55"/>
      <c r="E31" s="55"/>
      <c r="F31" s="55"/>
      <c r="G31" s="55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 xr:uid="{62A3A2C6-6AF6-4C6A-9416-645EF750E09C}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 xr:uid="{CFECD7F0-55F8-45D9-89B3-E5C7FC2807EC}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013C3-A52A-4EA5-A421-FA6DAAF2933B}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210" t="s">
        <v>482</v>
      </c>
      <c r="B1" s="210"/>
      <c r="C1" s="210"/>
      <c r="D1" s="210"/>
      <c r="E1" s="210"/>
      <c r="F1" s="210"/>
      <c r="G1" s="210"/>
    </row>
    <row r="2" spans="1:7" x14ac:dyDescent="0.25">
      <c r="A2" s="128" t="str">
        <f>'Formato 1'!A2</f>
        <v>Poder Legislativo del Estado de Guanajuato (a)</v>
      </c>
      <c r="B2" s="129"/>
      <c r="C2" s="129"/>
      <c r="D2" s="129"/>
      <c r="E2" s="129"/>
      <c r="F2" s="129"/>
      <c r="G2" s="130"/>
    </row>
    <row r="3" spans="1:7" x14ac:dyDescent="0.25">
      <c r="A3" s="113" t="s">
        <v>483</v>
      </c>
      <c r="B3" s="114"/>
      <c r="C3" s="114"/>
      <c r="D3" s="114"/>
      <c r="E3" s="114"/>
      <c r="F3" s="114"/>
      <c r="G3" s="115"/>
    </row>
    <row r="4" spans="1:7" x14ac:dyDescent="0.25">
      <c r="A4" s="116" t="s">
        <v>2</v>
      </c>
      <c r="B4" s="117"/>
      <c r="C4" s="117"/>
      <c r="D4" s="117"/>
      <c r="E4" s="117"/>
      <c r="F4" s="117"/>
      <c r="G4" s="118"/>
    </row>
    <row r="5" spans="1:7" x14ac:dyDescent="0.25">
      <c r="A5" s="214" t="s">
        <v>450</v>
      </c>
      <c r="B5" s="215">
        <v>2017</v>
      </c>
      <c r="C5" s="215">
        <f>+B5+1</f>
        <v>2018</v>
      </c>
      <c r="D5" s="215">
        <f>+C5+1</f>
        <v>2019</v>
      </c>
      <c r="E5" s="215">
        <f>+D5+1</f>
        <v>2020</v>
      </c>
      <c r="F5" s="215">
        <f>+E5+1</f>
        <v>2021</v>
      </c>
      <c r="G5" s="36">
        <f>+F5+1</f>
        <v>2022</v>
      </c>
    </row>
    <row r="6" spans="1:7" ht="32.25" x14ac:dyDescent="0.25">
      <c r="A6" s="191"/>
      <c r="B6" s="216"/>
      <c r="C6" s="216"/>
      <c r="D6" s="216"/>
      <c r="E6" s="216"/>
      <c r="F6" s="216"/>
      <c r="G6" s="37" t="s">
        <v>484</v>
      </c>
    </row>
    <row r="7" spans="1:7" x14ac:dyDescent="0.25">
      <c r="A7" s="62" t="s">
        <v>452</v>
      </c>
      <c r="B7" s="38">
        <f>SUM(B9:B19)</f>
        <v>0</v>
      </c>
      <c r="C7" s="38">
        <f>SUM(C8:C19)</f>
        <v>0</v>
      </c>
      <c r="D7" s="38">
        <f>SUM(D8:D19)</f>
        <v>0</v>
      </c>
      <c r="E7" s="38">
        <f>SUM(E8:E19)</f>
        <v>0</v>
      </c>
      <c r="F7" s="38">
        <f>SUM(F8:F19)</f>
        <v>0</v>
      </c>
      <c r="G7" s="38">
        <f>SUM(G8:G19)</f>
        <v>0</v>
      </c>
    </row>
    <row r="8" spans="1:7" x14ac:dyDescent="0.25">
      <c r="A8" s="63" t="s">
        <v>485</v>
      </c>
      <c r="B8" s="60">
        <v>0</v>
      </c>
      <c r="C8" s="60">
        <v>0</v>
      </c>
      <c r="D8" s="60">
        <v>0</v>
      </c>
      <c r="E8" s="60">
        <v>0</v>
      </c>
      <c r="F8" s="60">
        <v>0</v>
      </c>
      <c r="G8" s="60">
        <v>0</v>
      </c>
    </row>
    <row r="9" spans="1:7" x14ac:dyDescent="0.25">
      <c r="A9" s="63" t="s">
        <v>486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63" t="s">
        <v>487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63" t="s">
        <v>488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63" t="s">
        <v>489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63" t="s">
        <v>490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ht="30" customHeight="1" x14ac:dyDescent="0.25">
      <c r="A14" s="64" t="s">
        <v>491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63" t="s">
        <v>492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65" t="s">
        <v>493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63" t="s">
        <v>494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63" t="s">
        <v>495</v>
      </c>
      <c r="B18" s="60">
        <v>0</v>
      </c>
      <c r="C18" s="60">
        <v>0</v>
      </c>
      <c r="D18" s="60">
        <v>0</v>
      </c>
      <c r="E18" s="60">
        <v>0</v>
      </c>
      <c r="F18" s="60">
        <v>0</v>
      </c>
      <c r="G18" s="60">
        <v>0</v>
      </c>
    </row>
    <row r="19" spans="1:7" x14ac:dyDescent="0.25">
      <c r="A19" s="63" t="s">
        <v>496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60"/>
      <c r="B20" s="60"/>
      <c r="C20" s="60"/>
      <c r="D20" s="60"/>
      <c r="E20" s="60"/>
      <c r="F20" s="60"/>
      <c r="G20" s="60"/>
    </row>
    <row r="21" spans="1:7" x14ac:dyDescent="0.25">
      <c r="A21" s="66" t="s">
        <v>458</v>
      </c>
      <c r="B21" s="12">
        <f>SUM(B22:B26)</f>
        <v>0</v>
      </c>
      <c r="C21" s="12">
        <f t="shared" ref="C21:G21" si="0">SUM(C22:C26)</f>
        <v>0</v>
      </c>
      <c r="D21" s="12">
        <f t="shared" si="0"/>
        <v>0</v>
      </c>
      <c r="E21" s="12">
        <f t="shared" si="0"/>
        <v>0</v>
      </c>
      <c r="F21" s="12">
        <f t="shared" si="0"/>
        <v>0</v>
      </c>
      <c r="G21" s="12">
        <f t="shared" si="0"/>
        <v>0</v>
      </c>
    </row>
    <row r="22" spans="1:7" x14ac:dyDescent="0.25">
      <c r="A22" s="63" t="s">
        <v>497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63" t="s">
        <v>498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63" t="s">
        <v>499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ht="45" customHeight="1" x14ac:dyDescent="0.25">
      <c r="A25" s="64" t="s">
        <v>500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63" t="s">
        <v>501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45"/>
      <c r="B27" s="60"/>
      <c r="C27" s="60"/>
      <c r="D27" s="60"/>
      <c r="E27" s="60"/>
      <c r="F27" s="60"/>
      <c r="G27" s="60"/>
    </row>
    <row r="28" spans="1:7" x14ac:dyDescent="0.25">
      <c r="A28" s="3" t="s">
        <v>462</v>
      </c>
      <c r="B28" s="12">
        <f>B29</f>
        <v>0</v>
      </c>
      <c r="C28" s="12">
        <f>C29</f>
        <v>0</v>
      </c>
      <c r="D28" s="12">
        <f t="shared" ref="D28:G28" si="1">D29</f>
        <v>0</v>
      </c>
      <c r="E28" s="12">
        <f t="shared" si="1"/>
        <v>0</v>
      </c>
      <c r="F28" s="12">
        <f t="shared" si="1"/>
        <v>0</v>
      </c>
      <c r="G28" s="12">
        <f t="shared" si="1"/>
        <v>0</v>
      </c>
    </row>
    <row r="29" spans="1:7" x14ac:dyDescent="0.25">
      <c r="A29" s="58" t="s">
        <v>289</v>
      </c>
      <c r="B29" s="60">
        <v>0</v>
      </c>
      <c r="C29" s="60">
        <v>0</v>
      </c>
      <c r="D29" s="60">
        <v>0</v>
      </c>
      <c r="E29" s="60">
        <v>0</v>
      </c>
      <c r="F29" s="60">
        <v>0</v>
      </c>
      <c r="G29" s="60">
        <v>0</v>
      </c>
    </row>
    <row r="30" spans="1:7" x14ac:dyDescent="0.25">
      <c r="A30" s="45"/>
      <c r="B30" s="60"/>
      <c r="C30" s="60"/>
      <c r="D30" s="60"/>
      <c r="E30" s="60"/>
      <c r="F30" s="60"/>
      <c r="G30" s="60"/>
    </row>
    <row r="31" spans="1:7" x14ac:dyDescent="0.25">
      <c r="A31" s="3" t="s">
        <v>502</v>
      </c>
      <c r="B31" s="39">
        <f>B7+B21+B28</f>
        <v>0</v>
      </c>
      <c r="C31" s="39">
        <f t="shared" ref="C31:G31" si="2">C7+C21+C28</f>
        <v>0</v>
      </c>
      <c r="D31" s="39">
        <f t="shared" si="2"/>
        <v>0</v>
      </c>
      <c r="E31" s="39">
        <f t="shared" si="2"/>
        <v>0</v>
      </c>
      <c r="F31" s="39">
        <f t="shared" si="2"/>
        <v>0</v>
      </c>
      <c r="G31" s="39">
        <f t="shared" si="2"/>
        <v>0</v>
      </c>
    </row>
    <row r="32" spans="1:7" x14ac:dyDescent="0.25">
      <c r="A32" s="45"/>
      <c r="B32" s="60"/>
      <c r="C32" s="60"/>
      <c r="D32" s="60"/>
      <c r="E32" s="60"/>
      <c r="F32" s="60"/>
      <c r="G32" s="60"/>
    </row>
    <row r="33" spans="1:7" x14ac:dyDescent="0.25">
      <c r="A33" s="3" t="s">
        <v>291</v>
      </c>
      <c r="B33" s="12"/>
      <c r="C33" s="12"/>
      <c r="D33" s="12"/>
      <c r="E33" s="12"/>
      <c r="F33" s="12"/>
      <c r="G33" s="12"/>
    </row>
    <row r="34" spans="1:7" ht="45" customHeight="1" x14ac:dyDescent="0.25">
      <c r="A34" s="67" t="s">
        <v>464</v>
      </c>
      <c r="B34" s="60">
        <v>0</v>
      </c>
      <c r="C34" s="60">
        <v>0</v>
      </c>
      <c r="D34" s="60">
        <v>0</v>
      </c>
      <c r="E34" s="60">
        <v>0</v>
      </c>
      <c r="F34" s="60">
        <v>0</v>
      </c>
      <c r="G34" s="60">
        <v>0</v>
      </c>
    </row>
    <row r="35" spans="1:7" ht="45" customHeight="1" x14ac:dyDescent="0.25">
      <c r="A35" s="67" t="s">
        <v>503</v>
      </c>
      <c r="B35" s="60">
        <v>0</v>
      </c>
      <c r="C35" s="60">
        <v>0</v>
      </c>
      <c r="D35" s="60">
        <v>0</v>
      </c>
      <c r="E35" s="60">
        <v>0</v>
      </c>
      <c r="F35" s="60">
        <v>0</v>
      </c>
      <c r="G35" s="60">
        <v>0</v>
      </c>
    </row>
    <row r="36" spans="1:7" x14ac:dyDescent="0.25">
      <c r="A36" s="3" t="s">
        <v>504</v>
      </c>
      <c r="B36" s="12">
        <f>B34+B35</f>
        <v>0</v>
      </c>
      <c r="C36" s="12">
        <f t="shared" ref="C36:G36" si="3">C34+C35</f>
        <v>0</v>
      </c>
      <c r="D36" s="12">
        <f t="shared" si="3"/>
        <v>0</v>
      </c>
      <c r="E36" s="12">
        <f t="shared" si="3"/>
        <v>0</v>
      </c>
      <c r="F36" s="12">
        <f t="shared" si="3"/>
        <v>0</v>
      </c>
      <c r="G36" s="12">
        <f t="shared" si="3"/>
        <v>0</v>
      </c>
    </row>
    <row r="37" spans="1:7" ht="5.25" customHeight="1" x14ac:dyDescent="0.25">
      <c r="A37" s="55"/>
      <c r="B37" s="68"/>
      <c r="C37" s="68"/>
      <c r="D37" s="68"/>
      <c r="E37" s="68"/>
      <c r="F37" s="68"/>
      <c r="G37" s="68"/>
    </row>
    <row r="38" spans="1:7" x14ac:dyDescent="0.25">
      <c r="A38" s="61"/>
    </row>
    <row r="39" spans="1:7" x14ac:dyDescent="0.25">
      <c r="A39" s="213" t="s">
        <v>505</v>
      </c>
      <c r="B39" s="213"/>
      <c r="C39" s="213"/>
      <c r="D39" s="213"/>
      <c r="E39" s="213"/>
      <c r="F39" s="213"/>
      <c r="G39" s="213"/>
    </row>
    <row r="40" spans="1:7" x14ac:dyDescent="0.25">
      <c r="A40" s="213" t="s">
        <v>506</v>
      </c>
      <c r="B40" s="213"/>
      <c r="C40" s="213"/>
      <c r="D40" s="213"/>
      <c r="E40" s="213"/>
      <c r="F40" s="213"/>
      <c r="G40" s="213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 xr:uid="{264850C9-E4F4-4C92-99B8-15EB5A585719}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 xr:uid="{A12CB7DF-97AE-483E-AED7-0E8F6A5CB235}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65F1B-AC2A-4DA9-A804-D9866E5971D4}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210" t="s">
        <v>507</v>
      </c>
      <c r="B1" s="210"/>
      <c r="C1" s="210"/>
      <c r="D1" s="210"/>
      <c r="E1" s="210"/>
      <c r="F1" s="210"/>
      <c r="G1" s="210"/>
    </row>
    <row r="2" spans="1:7" x14ac:dyDescent="0.25">
      <c r="A2" s="128" t="str">
        <f>'Formato 1'!A2</f>
        <v>Poder Legislativo del Estado de Guanajuato (a)</v>
      </c>
      <c r="B2" s="129"/>
      <c r="C2" s="129"/>
      <c r="D2" s="129"/>
      <c r="E2" s="129"/>
      <c r="F2" s="129"/>
      <c r="G2" s="130"/>
    </row>
    <row r="3" spans="1:7" x14ac:dyDescent="0.25">
      <c r="A3" s="113" t="s">
        <v>508</v>
      </c>
      <c r="B3" s="114"/>
      <c r="C3" s="114"/>
      <c r="D3" s="114"/>
      <c r="E3" s="114"/>
      <c r="F3" s="114"/>
      <c r="G3" s="115"/>
    </row>
    <row r="4" spans="1:7" x14ac:dyDescent="0.25">
      <c r="A4" s="116" t="s">
        <v>2</v>
      </c>
      <c r="B4" s="117"/>
      <c r="C4" s="117"/>
      <c r="D4" s="117"/>
      <c r="E4" s="117"/>
      <c r="F4" s="117"/>
      <c r="G4" s="118"/>
    </row>
    <row r="5" spans="1:7" x14ac:dyDescent="0.25">
      <c r="A5" s="217" t="s">
        <v>468</v>
      </c>
      <c r="B5" s="215">
        <v>2017</v>
      </c>
      <c r="C5" s="215">
        <f>+B5+1</f>
        <v>2018</v>
      </c>
      <c r="D5" s="215">
        <f>+C5+1</f>
        <v>2019</v>
      </c>
      <c r="E5" s="215">
        <f>+D5+1</f>
        <v>2020</v>
      </c>
      <c r="F5" s="215">
        <f>+E5+1</f>
        <v>2021</v>
      </c>
      <c r="G5" s="36">
        <v>2022</v>
      </c>
    </row>
    <row r="6" spans="1:7" ht="48.75" customHeight="1" x14ac:dyDescent="0.25">
      <c r="A6" s="218"/>
      <c r="B6" s="216"/>
      <c r="C6" s="216"/>
      <c r="D6" s="216"/>
      <c r="E6" s="216"/>
      <c r="F6" s="216"/>
      <c r="G6" s="37" t="s">
        <v>509</v>
      </c>
    </row>
    <row r="7" spans="1:7" x14ac:dyDescent="0.25">
      <c r="A7" s="26" t="s">
        <v>469</v>
      </c>
      <c r="B7" s="38">
        <f>SUM(B8:B16)</f>
        <v>0</v>
      </c>
      <c r="C7" s="38">
        <f>SUM(C8:C16)</f>
        <v>0</v>
      </c>
      <c r="D7" s="38">
        <f>SUM(D8:D16)</f>
        <v>0</v>
      </c>
      <c r="E7" s="38">
        <f>SUM(E8:E16)</f>
        <v>0</v>
      </c>
      <c r="F7" s="38">
        <f>SUM(F8:F16)</f>
        <v>0</v>
      </c>
      <c r="G7" s="38">
        <f t="shared" ref="G7" si="0">SUM(G8:G16)</f>
        <v>0</v>
      </c>
    </row>
    <row r="8" spans="1:7" x14ac:dyDescent="0.25">
      <c r="A8" s="58" t="s">
        <v>470</v>
      </c>
      <c r="B8" s="60">
        <v>0</v>
      </c>
      <c r="C8" s="60">
        <v>0</v>
      </c>
      <c r="D8" s="60">
        <v>0</v>
      </c>
      <c r="E8" s="60">
        <v>0</v>
      </c>
      <c r="F8" s="60">
        <v>0</v>
      </c>
      <c r="G8" s="60">
        <v>0</v>
      </c>
    </row>
    <row r="9" spans="1:7" x14ac:dyDescent="0.25">
      <c r="A9" s="58" t="s">
        <v>471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58" t="s">
        <v>472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ht="30" customHeight="1" x14ac:dyDescent="0.25">
      <c r="A11" s="59" t="s">
        <v>473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ht="30" customHeight="1" x14ac:dyDescent="0.25">
      <c r="A12" s="59" t="s">
        <v>474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58" t="s">
        <v>475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ht="30" customHeight="1" x14ac:dyDescent="0.25">
      <c r="A14" s="59" t="s">
        <v>476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58" t="s">
        <v>477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58" t="s">
        <v>478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45"/>
      <c r="B17" s="45"/>
      <c r="C17" s="45"/>
      <c r="D17" s="45"/>
      <c r="E17" s="45"/>
      <c r="F17" s="45"/>
      <c r="G17" s="45"/>
    </row>
    <row r="18" spans="1:7" x14ac:dyDescent="0.25">
      <c r="A18" s="3" t="s">
        <v>479</v>
      </c>
      <c r="B18" s="12">
        <f>SUM(B19:B27)</f>
        <v>0</v>
      </c>
      <c r="C18" s="12">
        <f t="shared" ref="C18:G18" si="1">SUM(C19:C27)</f>
        <v>0</v>
      </c>
      <c r="D18" s="12">
        <f t="shared" si="1"/>
        <v>0</v>
      </c>
      <c r="E18" s="12">
        <f t="shared" si="1"/>
        <v>0</v>
      </c>
      <c r="F18" s="12">
        <f t="shared" si="1"/>
        <v>0</v>
      </c>
      <c r="G18" s="12">
        <f t="shared" si="1"/>
        <v>0</v>
      </c>
    </row>
    <row r="19" spans="1:7" x14ac:dyDescent="0.25">
      <c r="A19" s="58" t="s">
        <v>470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58" t="s">
        <v>471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58" t="s">
        <v>472</v>
      </c>
      <c r="B21" s="60">
        <v>0</v>
      </c>
      <c r="C21" s="60">
        <v>0</v>
      </c>
      <c r="D21" s="60">
        <v>0</v>
      </c>
      <c r="E21" s="60">
        <v>0</v>
      </c>
      <c r="F21" s="60">
        <v>0</v>
      </c>
      <c r="G21" s="60">
        <v>0</v>
      </c>
    </row>
    <row r="22" spans="1:7" ht="30" customHeight="1" x14ac:dyDescent="0.25">
      <c r="A22" s="59" t="s">
        <v>473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58" t="s">
        <v>474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58" t="s">
        <v>475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58" t="s">
        <v>476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58" t="s">
        <v>480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58" t="s">
        <v>478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45"/>
      <c r="B28" s="45"/>
      <c r="C28" s="45"/>
      <c r="D28" s="45"/>
      <c r="E28" s="45"/>
      <c r="F28" s="45"/>
      <c r="G28" s="45"/>
    </row>
    <row r="29" spans="1:7" x14ac:dyDescent="0.25">
      <c r="A29" s="3" t="s">
        <v>510</v>
      </c>
      <c r="B29" s="39">
        <f>B7+B18</f>
        <v>0</v>
      </c>
      <c r="C29" s="39">
        <f t="shared" ref="C29:G29" si="2">C7+C18</f>
        <v>0</v>
      </c>
      <c r="D29" s="39">
        <f t="shared" si="2"/>
        <v>0</v>
      </c>
      <c r="E29" s="39">
        <f t="shared" si="2"/>
        <v>0</v>
      </c>
      <c r="F29" s="39">
        <f t="shared" si="2"/>
        <v>0</v>
      </c>
      <c r="G29" s="39">
        <f t="shared" si="2"/>
        <v>0</v>
      </c>
    </row>
    <row r="30" spans="1:7" x14ac:dyDescent="0.25">
      <c r="A30" s="55"/>
      <c r="B30" s="55"/>
      <c r="C30" s="55"/>
      <c r="D30" s="55"/>
      <c r="E30" s="55"/>
      <c r="F30" s="55"/>
      <c r="G30" s="55"/>
    </row>
    <row r="31" spans="1:7" x14ac:dyDescent="0.25">
      <c r="A31" s="61"/>
    </row>
    <row r="32" spans="1:7" x14ac:dyDescent="0.25">
      <c r="A32" s="213" t="s">
        <v>505</v>
      </c>
      <c r="B32" s="213"/>
      <c r="C32" s="213"/>
      <c r="D32" s="213"/>
      <c r="E32" s="213"/>
      <c r="F32" s="213"/>
      <c r="G32" s="213"/>
    </row>
    <row r="33" spans="1:7" x14ac:dyDescent="0.25">
      <c r="A33" s="213" t="s">
        <v>506</v>
      </c>
      <c r="B33" s="213"/>
      <c r="C33" s="213"/>
      <c r="D33" s="213"/>
      <c r="E33" s="213"/>
      <c r="F33" s="213"/>
      <c r="G33" s="213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 xr:uid="{31E7FA2C-FDBA-4E04-8CB8-42DCB78390BB}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 xr:uid="{2B8FE838-8E81-46AB-BFF3-D8BDA3E68D3F}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68FE5-E1A8-4B9B-AB4F-9420E5943DFB}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57" customWidth="1"/>
    <col min="2" max="2" width="23.5703125" style="57" customWidth="1"/>
    <col min="3" max="3" width="18.42578125" style="57" customWidth="1"/>
    <col min="4" max="4" width="17.42578125" style="57" customWidth="1"/>
    <col min="5" max="5" width="19.7109375" style="57" customWidth="1"/>
    <col min="6" max="6" width="23.140625" style="57" bestFit="1" customWidth="1"/>
    <col min="7" max="211" width="65" style="57"/>
    <col min="212" max="212" width="60.5703125" style="57" customWidth="1"/>
    <col min="213" max="213" width="23.5703125" style="57" customWidth="1"/>
    <col min="214" max="214" width="18.42578125" style="57" customWidth="1"/>
    <col min="215" max="215" width="17.42578125" style="57" customWidth="1"/>
    <col min="216" max="216" width="19.7109375" style="57" customWidth="1"/>
    <col min="217" max="217" width="19.140625" style="57" customWidth="1"/>
    <col min="218" max="218" width="37.28515625" style="57" bestFit="1" customWidth="1"/>
    <col min="219" max="467" width="65" style="57"/>
    <col min="468" max="468" width="60.5703125" style="57" customWidth="1"/>
    <col min="469" max="469" width="23.5703125" style="57" customWidth="1"/>
    <col min="470" max="470" width="18.42578125" style="57" customWidth="1"/>
    <col min="471" max="471" width="17.42578125" style="57" customWidth="1"/>
    <col min="472" max="472" width="19.7109375" style="57" customWidth="1"/>
    <col min="473" max="473" width="19.140625" style="57" customWidth="1"/>
    <col min="474" max="474" width="37.28515625" style="57" bestFit="1" customWidth="1"/>
    <col min="475" max="723" width="65" style="57"/>
    <col min="724" max="724" width="60.5703125" style="57" customWidth="1"/>
    <col min="725" max="725" width="23.5703125" style="57" customWidth="1"/>
    <col min="726" max="726" width="18.42578125" style="57" customWidth="1"/>
    <col min="727" max="727" width="17.42578125" style="57" customWidth="1"/>
    <col min="728" max="728" width="19.7109375" style="57" customWidth="1"/>
    <col min="729" max="729" width="19.140625" style="57" customWidth="1"/>
    <col min="730" max="730" width="37.28515625" style="57" bestFit="1" customWidth="1"/>
    <col min="731" max="979" width="65" style="57"/>
    <col min="980" max="980" width="60.5703125" style="57" customWidth="1"/>
    <col min="981" max="981" width="23.5703125" style="57" customWidth="1"/>
    <col min="982" max="982" width="18.42578125" style="57" customWidth="1"/>
    <col min="983" max="983" width="17.42578125" style="57" customWidth="1"/>
    <col min="984" max="984" width="19.7109375" style="57" customWidth="1"/>
    <col min="985" max="985" width="19.140625" style="57" customWidth="1"/>
    <col min="986" max="986" width="37.28515625" style="57" bestFit="1" customWidth="1"/>
    <col min="987" max="1235" width="65" style="57"/>
    <col min="1236" max="1236" width="60.5703125" style="57" customWidth="1"/>
    <col min="1237" max="1237" width="23.5703125" style="57" customWidth="1"/>
    <col min="1238" max="1238" width="18.42578125" style="57" customWidth="1"/>
    <col min="1239" max="1239" width="17.42578125" style="57" customWidth="1"/>
    <col min="1240" max="1240" width="19.7109375" style="57" customWidth="1"/>
    <col min="1241" max="1241" width="19.140625" style="57" customWidth="1"/>
    <col min="1242" max="1242" width="37.28515625" style="57" bestFit="1" customWidth="1"/>
    <col min="1243" max="1491" width="65" style="57"/>
    <col min="1492" max="1492" width="60.5703125" style="57" customWidth="1"/>
    <col min="1493" max="1493" width="23.5703125" style="57" customWidth="1"/>
    <col min="1494" max="1494" width="18.42578125" style="57" customWidth="1"/>
    <col min="1495" max="1495" width="17.42578125" style="57" customWidth="1"/>
    <col min="1496" max="1496" width="19.7109375" style="57" customWidth="1"/>
    <col min="1497" max="1497" width="19.140625" style="57" customWidth="1"/>
    <col min="1498" max="1498" width="37.28515625" style="57" bestFit="1" customWidth="1"/>
    <col min="1499" max="1747" width="65" style="57"/>
    <col min="1748" max="1748" width="60.5703125" style="57" customWidth="1"/>
    <col min="1749" max="1749" width="23.5703125" style="57" customWidth="1"/>
    <col min="1750" max="1750" width="18.42578125" style="57" customWidth="1"/>
    <col min="1751" max="1751" width="17.42578125" style="57" customWidth="1"/>
    <col min="1752" max="1752" width="19.7109375" style="57" customWidth="1"/>
    <col min="1753" max="1753" width="19.140625" style="57" customWidth="1"/>
    <col min="1754" max="1754" width="37.28515625" style="57" bestFit="1" customWidth="1"/>
    <col min="1755" max="2003" width="65" style="57"/>
    <col min="2004" max="2004" width="60.5703125" style="57" customWidth="1"/>
    <col min="2005" max="2005" width="23.5703125" style="57" customWidth="1"/>
    <col min="2006" max="2006" width="18.42578125" style="57" customWidth="1"/>
    <col min="2007" max="2007" width="17.42578125" style="57" customWidth="1"/>
    <col min="2008" max="2008" width="19.7109375" style="57" customWidth="1"/>
    <col min="2009" max="2009" width="19.140625" style="57" customWidth="1"/>
    <col min="2010" max="2010" width="37.28515625" style="57" bestFit="1" customWidth="1"/>
    <col min="2011" max="2259" width="65" style="57"/>
    <col min="2260" max="2260" width="60.5703125" style="57" customWidth="1"/>
    <col min="2261" max="2261" width="23.5703125" style="57" customWidth="1"/>
    <col min="2262" max="2262" width="18.42578125" style="57" customWidth="1"/>
    <col min="2263" max="2263" width="17.42578125" style="57" customWidth="1"/>
    <col min="2264" max="2264" width="19.7109375" style="57" customWidth="1"/>
    <col min="2265" max="2265" width="19.140625" style="57" customWidth="1"/>
    <col min="2266" max="2266" width="37.28515625" style="57" bestFit="1" customWidth="1"/>
    <col min="2267" max="2515" width="65" style="57"/>
    <col min="2516" max="2516" width="60.5703125" style="57" customWidth="1"/>
    <col min="2517" max="2517" width="23.5703125" style="57" customWidth="1"/>
    <col min="2518" max="2518" width="18.42578125" style="57" customWidth="1"/>
    <col min="2519" max="2519" width="17.42578125" style="57" customWidth="1"/>
    <col min="2520" max="2520" width="19.7109375" style="57" customWidth="1"/>
    <col min="2521" max="2521" width="19.140625" style="57" customWidth="1"/>
    <col min="2522" max="2522" width="37.28515625" style="57" bestFit="1" customWidth="1"/>
    <col min="2523" max="2771" width="65" style="57"/>
    <col min="2772" max="2772" width="60.5703125" style="57" customWidth="1"/>
    <col min="2773" max="2773" width="23.5703125" style="57" customWidth="1"/>
    <col min="2774" max="2774" width="18.42578125" style="57" customWidth="1"/>
    <col min="2775" max="2775" width="17.42578125" style="57" customWidth="1"/>
    <col min="2776" max="2776" width="19.7109375" style="57" customWidth="1"/>
    <col min="2777" max="2777" width="19.140625" style="57" customWidth="1"/>
    <col min="2778" max="2778" width="37.28515625" style="57" bestFit="1" customWidth="1"/>
    <col min="2779" max="3027" width="65" style="57"/>
    <col min="3028" max="3028" width="60.5703125" style="57" customWidth="1"/>
    <col min="3029" max="3029" width="23.5703125" style="57" customWidth="1"/>
    <col min="3030" max="3030" width="18.42578125" style="57" customWidth="1"/>
    <col min="3031" max="3031" width="17.42578125" style="57" customWidth="1"/>
    <col min="3032" max="3032" width="19.7109375" style="57" customWidth="1"/>
    <col min="3033" max="3033" width="19.140625" style="57" customWidth="1"/>
    <col min="3034" max="3034" width="37.28515625" style="57" bestFit="1" customWidth="1"/>
    <col min="3035" max="3283" width="65" style="57"/>
    <col min="3284" max="3284" width="60.5703125" style="57" customWidth="1"/>
    <col min="3285" max="3285" width="23.5703125" style="57" customWidth="1"/>
    <col min="3286" max="3286" width="18.42578125" style="57" customWidth="1"/>
    <col min="3287" max="3287" width="17.42578125" style="57" customWidth="1"/>
    <col min="3288" max="3288" width="19.7109375" style="57" customWidth="1"/>
    <col min="3289" max="3289" width="19.140625" style="57" customWidth="1"/>
    <col min="3290" max="3290" width="37.28515625" style="57" bestFit="1" customWidth="1"/>
    <col min="3291" max="3539" width="65" style="57"/>
    <col min="3540" max="3540" width="60.5703125" style="57" customWidth="1"/>
    <col min="3541" max="3541" width="23.5703125" style="57" customWidth="1"/>
    <col min="3542" max="3542" width="18.42578125" style="57" customWidth="1"/>
    <col min="3543" max="3543" width="17.42578125" style="57" customWidth="1"/>
    <col min="3544" max="3544" width="19.7109375" style="57" customWidth="1"/>
    <col min="3545" max="3545" width="19.140625" style="57" customWidth="1"/>
    <col min="3546" max="3546" width="37.28515625" style="57" bestFit="1" customWidth="1"/>
    <col min="3547" max="3795" width="65" style="57"/>
    <col min="3796" max="3796" width="60.5703125" style="57" customWidth="1"/>
    <col min="3797" max="3797" width="23.5703125" style="57" customWidth="1"/>
    <col min="3798" max="3798" width="18.42578125" style="57" customWidth="1"/>
    <col min="3799" max="3799" width="17.42578125" style="57" customWidth="1"/>
    <col min="3800" max="3800" width="19.7109375" style="57" customWidth="1"/>
    <col min="3801" max="3801" width="19.140625" style="57" customWidth="1"/>
    <col min="3802" max="3802" width="37.28515625" style="57" bestFit="1" customWidth="1"/>
    <col min="3803" max="4051" width="65" style="57"/>
    <col min="4052" max="4052" width="60.5703125" style="57" customWidth="1"/>
    <col min="4053" max="4053" width="23.5703125" style="57" customWidth="1"/>
    <col min="4054" max="4054" width="18.42578125" style="57" customWidth="1"/>
    <col min="4055" max="4055" width="17.42578125" style="57" customWidth="1"/>
    <col min="4056" max="4056" width="19.7109375" style="57" customWidth="1"/>
    <col min="4057" max="4057" width="19.140625" style="57" customWidth="1"/>
    <col min="4058" max="4058" width="37.28515625" style="57" bestFit="1" customWidth="1"/>
    <col min="4059" max="4307" width="65" style="57"/>
    <col min="4308" max="4308" width="60.5703125" style="57" customWidth="1"/>
    <col min="4309" max="4309" width="23.5703125" style="57" customWidth="1"/>
    <col min="4310" max="4310" width="18.42578125" style="57" customWidth="1"/>
    <col min="4311" max="4311" width="17.42578125" style="57" customWidth="1"/>
    <col min="4312" max="4312" width="19.7109375" style="57" customWidth="1"/>
    <col min="4313" max="4313" width="19.140625" style="57" customWidth="1"/>
    <col min="4314" max="4314" width="37.28515625" style="57" bestFit="1" customWidth="1"/>
    <col min="4315" max="4563" width="65" style="57"/>
    <col min="4564" max="4564" width="60.5703125" style="57" customWidth="1"/>
    <col min="4565" max="4565" width="23.5703125" style="57" customWidth="1"/>
    <col min="4566" max="4566" width="18.42578125" style="57" customWidth="1"/>
    <col min="4567" max="4567" width="17.42578125" style="57" customWidth="1"/>
    <col min="4568" max="4568" width="19.7109375" style="57" customWidth="1"/>
    <col min="4569" max="4569" width="19.140625" style="57" customWidth="1"/>
    <col min="4570" max="4570" width="37.28515625" style="57" bestFit="1" customWidth="1"/>
    <col min="4571" max="4819" width="65" style="57"/>
    <col min="4820" max="4820" width="60.5703125" style="57" customWidth="1"/>
    <col min="4821" max="4821" width="23.5703125" style="57" customWidth="1"/>
    <col min="4822" max="4822" width="18.42578125" style="57" customWidth="1"/>
    <col min="4823" max="4823" width="17.42578125" style="57" customWidth="1"/>
    <col min="4824" max="4824" width="19.7109375" style="57" customWidth="1"/>
    <col min="4825" max="4825" width="19.140625" style="57" customWidth="1"/>
    <col min="4826" max="4826" width="37.28515625" style="57" bestFit="1" customWidth="1"/>
    <col min="4827" max="5075" width="65" style="57"/>
    <col min="5076" max="5076" width="60.5703125" style="57" customWidth="1"/>
    <col min="5077" max="5077" width="23.5703125" style="57" customWidth="1"/>
    <col min="5078" max="5078" width="18.42578125" style="57" customWidth="1"/>
    <col min="5079" max="5079" width="17.42578125" style="57" customWidth="1"/>
    <col min="5080" max="5080" width="19.7109375" style="57" customWidth="1"/>
    <col min="5081" max="5081" width="19.140625" style="57" customWidth="1"/>
    <col min="5082" max="5082" width="37.28515625" style="57" bestFit="1" customWidth="1"/>
    <col min="5083" max="5331" width="65" style="57"/>
    <col min="5332" max="5332" width="60.5703125" style="57" customWidth="1"/>
    <col min="5333" max="5333" width="23.5703125" style="57" customWidth="1"/>
    <col min="5334" max="5334" width="18.42578125" style="57" customWidth="1"/>
    <col min="5335" max="5335" width="17.42578125" style="57" customWidth="1"/>
    <col min="5336" max="5336" width="19.7109375" style="57" customWidth="1"/>
    <col min="5337" max="5337" width="19.140625" style="57" customWidth="1"/>
    <col min="5338" max="5338" width="37.28515625" style="57" bestFit="1" customWidth="1"/>
    <col min="5339" max="5587" width="65" style="57"/>
    <col min="5588" max="5588" width="60.5703125" style="57" customWidth="1"/>
    <col min="5589" max="5589" width="23.5703125" style="57" customWidth="1"/>
    <col min="5590" max="5590" width="18.42578125" style="57" customWidth="1"/>
    <col min="5591" max="5591" width="17.42578125" style="57" customWidth="1"/>
    <col min="5592" max="5592" width="19.7109375" style="57" customWidth="1"/>
    <col min="5593" max="5593" width="19.140625" style="57" customWidth="1"/>
    <col min="5594" max="5594" width="37.28515625" style="57" bestFit="1" customWidth="1"/>
    <col min="5595" max="5843" width="65" style="57"/>
    <col min="5844" max="5844" width="60.5703125" style="57" customWidth="1"/>
    <col min="5845" max="5845" width="23.5703125" style="57" customWidth="1"/>
    <col min="5846" max="5846" width="18.42578125" style="57" customWidth="1"/>
    <col min="5847" max="5847" width="17.42578125" style="57" customWidth="1"/>
    <col min="5848" max="5848" width="19.7109375" style="57" customWidth="1"/>
    <col min="5849" max="5849" width="19.140625" style="57" customWidth="1"/>
    <col min="5850" max="5850" width="37.28515625" style="57" bestFit="1" customWidth="1"/>
    <col min="5851" max="6099" width="65" style="57"/>
    <col min="6100" max="6100" width="60.5703125" style="57" customWidth="1"/>
    <col min="6101" max="6101" width="23.5703125" style="57" customWidth="1"/>
    <col min="6102" max="6102" width="18.42578125" style="57" customWidth="1"/>
    <col min="6103" max="6103" width="17.42578125" style="57" customWidth="1"/>
    <col min="6104" max="6104" width="19.7109375" style="57" customWidth="1"/>
    <col min="6105" max="6105" width="19.140625" style="57" customWidth="1"/>
    <col min="6106" max="6106" width="37.28515625" style="57" bestFit="1" customWidth="1"/>
    <col min="6107" max="6355" width="65" style="57"/>
    <col min="6356" max="6356" width="60.5703125" style="57" customWidth="1"/>
    <col min="6357" max="6357" width="23.5703125" style="57" customWidth="1"/>
    <col min="6358" max="6358" width="18.42578125" style="57" customWidth="1"/>
    <col min="6359" max="6359" width="17.42578125" style="57" customWidth="1"/>
    <col min="6360" max="6360" width="19.7109375" style="57" customWidth="1"/>
    <col min="6361" max="6361" width="19.140625" style="57" customWidth="1"/>
    <col min="6362" max="6362" width="37.28515625" style="57" bestFit="1" customWidth="1"/>
    <col min="6363" max="6611" width="65" style="57"/>
    <col min="6612" max="6612" width="60.5703125" style="57" customWidth="1"/>
    <col min="6613" max="6613" width="23.5703125" style="57" customWidth="1"/>
    <col min="6614" max="6614" width="18.42578125" style="57" customWidth="1"/>
    <col min="6615" max="6615" width="17.42578125" style="57" customWidth="1"/>
    <col min="6616" max="6616" width="19.7109375" style="57" customWidth="1"/>
    <col min="6617" max="6617" width="19.140625" style="57" customWidth="1"/>
    <col min="6618" max="6618" width="37.28515625" style="57" bestFit="1" customWidth="1"/>
    <col min="6619" max="6867" width="65" style="57"/>
    <col min="6868" max="6868" width="60.5703125" style="57" customWidth="1"/>
    <col min="6869" max="6869" width="23.5703125" style="57" customWidth="1"/>
    <col min="6870" max="6870" width="18.42578125" style="57" customWidth="1"/>
    <col min="6871" max="6871" width="17.42578125" style="57" customWidth="1"/>
    <col min="6872" max="6872" width="19.7109375" style="57" customWidth="1"/>
    <col min="6873" max="6873" width="19.140625" style="57" customWidth="1"/>
    <col min="6874" max="6874" width="37.28515625" style="57" bestFit="1" customWidth="1"/>
    <col min="6875" max="7123" width="65" style="57"/>
    <col min="7124" max="7124" width="60.5703125" style="57" customWidth="1"/>
    <col min="7125" max="7125" width="23.5703125" style="57" customWidth="1"/>
    <col min="7126" max="7126" width="18.42578125" style="57" customWidth="1"/>
    <col min="7127" max="7127" width="17.42578125" style="57" customWidth="1"/>
    <col min="7128" max="7128" width="19.7109375" style="57" customWidth="1"/>
    <col min="7129" max="7129" width="19.140625" style="57" customWidth="1"/>
    <col min="7130" max="7130" width="37.28515625" style="57" bestFit="1" customWidth="1"/>
    <col min="7131" max="7379" width="65" style="57"/>
    <col min="7380" max="7380" width="60.5703125" style="57" customWidth="1"/>
    <col min="7381" max="7381" width="23.5703125" style="57" customWidth="1"/>
    <col min="7382" max="7382" width="18.42578125" style="57" customWidth="1"/>
    <col min="7383" max="7383" width="17.42578125" style="57" customWidth="1"/>
    <col min="7384" max="7384" width="19.7109375" style="57" customWidth="1"/>
    <col min="7385" max="7385" width="19.140625" style="57" customWidth="1"/>
    <col min="7386" max="7386" width="37.28515625" style="57" bestFit="1" customWidth="1"/>
    <col min="7387" max="7635" width="65" style="57"/>
    <col min="7636" max="7636" width="60.5703125" style="57" customWidth="1"/>
    <col min="7637" max="7637" width="23.5703125" style="57" customWidth="1"/>
    <col min="7638" max="7638" width="18.42578125" style="57" customWidth="1"/>
    <col min="7639" max="7639" width="17.42578125" style="57" customWidth="1"/>
    <col min="7640" max="7640" width="19.7109375" style="57" customWidth="1"/>
    <col min="7641" max="7641" width="19.140625" style="57" customWidth="1"/>
    <col min="7642" max="7642" width="37.28515625" style="57" bestFit="1" customWidth="1"/>
    <col min="7643" max="7891" width="65" style="57"/>
    <col min="7892" max="7892" width="60.5703125" style="57" customWidth="1"/>
    <col min="7893" max="7893" width="23.5703125" style="57" customWidth="1"/>
    <col min="7894" max="7894" width="18.42578125" style="57" customWidth="1"/>
    <col min="7895" max="7895" width="17.42578125" style="57" customWidth="1"/>
    <col min="7896" max="7896" width="19.7109375" style="57" customWidth="1"/>
    <col min="7897" max="7897" width="19.140625" style="57" customWidth="1"/>
    <col min="7898" max="7898" width="37.28515625" style="57" bestFit="1" customWidth="1"/>
    <col min="7899" max="8147" width="65" style="57"/>
    <col min="8148" max="8148" width="60.5703125" style="57" customWidth="1"/>
    <col min="8149" max="8149" width="23.5703125" style="57" customWidth="1"/>
    <col min="8150" max="8150" width="18.42578125" style="57" customWidth="1"/>
    <col min="8151" max="8151" width="17.42578125" style="57" customWidth="1"/>
    <col min="8152" max="8152" width="19.7109375" style="57" customWidth="1"/>
    <col min="8153" max="8153" width="19.140625" style="57" customWidth="1"/>
    <col min="8154" max="8154" width="37.28515625" style="57" bestFit="1" customWidth="1"/>
    <col min="8155" max="8403" width="65" style="57"/>
    <col min="8404" max="8404" width="60.5703125" style="57" customWidth="1"/>
    <col min="8405" max="8405" width="23.5703125" style="57" customWidth="1"/>
    <col min="8406" max="8406" width="18.42578125" style="57" customWidth="1"/>
    <col min="8407" max="8407" width="17.42578125" style="57" customWidth="1"/>
    <col min="8408" max="8408" width="19.7109375" style="57" customWidth="1"/>
    <col min="8409" max="8409" width="19.140625" style="57" customWidth="1"/>
    <col min="8410" max="8410" width="37.28515625" style="57" bestFit="1" customWidth="1"/>
    <col min="8411" max="8659" width="65" style="57"/>
    <col min="8660" max="8660" width="60.5703125" style="57" customWidth="1"/>
    <col min="8661" max="8661" width="23.5703125" style="57" customWidth="1"/>
    <col min="8662" max="8662" width="18.42578125" style="57" customWidth="1"/>
    <col min="8663" max="8663" width="17.42578125" style="57" customWidth="1"/>
    <col min="8664" max="8664" width="19.7109375" style="57" customWidth="1"/>
    <col min="8665" max="8665" width="19.140625" style="57" customWidth="1"/>
    <col min="8666" max="8666" width="37.28515625" style="57" bestFit="1" customWidth="1"/>
    <col min="8667" max="8915" width="65" style="57"/>
    <col min="8916" max="8916" width="60.5703125" style="57" customWidth="1"/>
    <col min="8917" max="8917" width="23.5703125" style="57" customWidth="1"/>
    <col min="8918" max="8918" width="18.42578125" style="57" customWidth="1"/>
    <col min="8919" max="8919" width="17.42578125" style="57" customWidth="1"/>
    <col min="8920" max="8920" width="19.7109375" style="57" customWidth="1"/>
    <col min="8921" max="8921" width="19.140625" style="57" customWidth="1"/>
    <col min="8922" max="8922" width="37.28515625" style="57" bestFit="1" customWidth="1"/>
    <col min="8923" max="9171" width="65" style="57"/>
    <col min="9172" max="9172" width="60.5703125" style="57" customWidth="1"/>
    <col min="9173" max="9173" width="23.5703125" style="57" customWidth="1"/>
    <col min="9174" max="9174" width="18.42578125" style="57" customWidth="1"/>
    <col min="9175" max="9175" width="17.42578125" style="57" customWidth="1"/>
    <col min="9176" max="9176" width="19.7109375" style="57" customWidth="1"/>
    <col min="9177" max="9177" width="19.140625" style="57" customWidth="1"/>
    <col min="9178" max="9178" width="37.28515625" style="57" bestFit="1" customWidth="1"/>
    <col min="9179" max="9427" width="65" style="57"/>
    <col min="9428" max="9428" width="60.5703125" style="57" customWidth="1"/>
    <col min="9429" max="9429" width="23.5703125" style="57" customWidth="1"/>
    <col min="9430" max="9430" width="18.42578125" style="57" customWidth="1"/>
    <col min="9431" max="9431" width="17.42578125" style="57" customWidth="1"/>
    <col min="9432" max="9432" width="19.7109375" style="57" customWidth="1"/>
    <col min="9433" max="9433" width="19.140625" style="57" customWidth="1"/>
    <col min="9434" max="9434" width="37.28515625" style="57" bestFit="1" customWidth="1"/>
    <col min="9435" max="9683" width="65" style="57"/>
    <col min="9684" max="9684" width="60.5703125" style="57" customWidth="1"/>
    <col min="9685" max="9685" width="23.5703125" style="57" customWidth="1"/>
    <col min="9686" max="9686" width="18.42578125" style="57" customWidth="1"/>
    <col min="9687" max="9687" width="17.42578125" style="57" customWidth="1"/>
    <col min="9688" max="9688" width="19.7109375" style="57" customWidth="1"/>
    <col min="9689" max="9689" width="19.140625" style="57" customWidth="1"/>
    <col min="9690" max="9690" width="37.28515625" style="57" bestFit="1" customWidth="1"/>
    <col min="9691" max="9939" width="65" style="57"/>
    <col min="9940" max="9940" width="60.5703125" style="57" customWidth="1"/>
    <col min="9941" max="9941" width="23.5703125" style="57" customWidth="1"/>
    <col min="9942" max="9942" width="18.42578125" style="57" customWidth="1"/>
    <col min="9943" max="9943" width="17.42578125" style="57" customWidth="1"/>
    <col min="9944" max="9944" width="19.7109375" style="57" customWidth="1"/>
    <col min="9945" max="9945" width="19.140625" style="57" customWidth="1"/>
    <col min="9946" max="9946" width="37.28515625" style="57" bestFit="1" customWidth="1"/>
    <col min="9947" max="10195" width="65" style="57"/>
    <col min="10196" max="10196" width="60.5703125" style="57" customWidth="1"/>
    <col min="10197" max="10197" width="23.5703125" style="57" customWidth="1"/>
    <col min="10198" max="10198" width="18.42578125" style="57" customWidth="1"/>
    <col min="10199" max="10199" width="17.42578125" style="57" customWidth="1"/>
    <col min="10200" max="10200" width="19.7109375" style="57" customWidth="1"/>
    <col min="10201" max="10201" width="19.140625" style="57" customWidth="1"/>
    <col min="10202" max="10202" width="37.28515625" style="57" bestFit="1" customWidth="1"/>
    <col min="10203" max="10451" width="65" style="57"/>
    <col min="10452" max="10452" width="60.5703125" style="57" customWidth="1"/>
    <col min="10453" max="10453" width="23.5703125" style="57" customWidth="1"/>
    <col min="10454" max="10454" width="18.42578125" style="57" customWidth="1"/>
    <col min="10455" max="10455" width="17.42578125" style="57" customWidth="1"/>
    <col min="10456" max="10456" width="19.7109375" style="57" customWidth="1"/>
    <col min="10457" max="10457" width="19.140625" style="57" customWidth="1"/>
    <col min="10458" max="10458" width="37.28515625" style="57" bestFit="1" customWidth="1"/>
    <col min="10459" max="10707" width="65" style="57"/>
    <col min="10708" max="10708" width="60.5703125" style="57" customWidth="1"/>
    <col min="10709" max="10709" width="23.5703125" style="57" customWidth="1"/>
    <col min="10710" max="10710" width="18.42578125" style="57" customWidth="1"/>
    <col min="10711" max="10711" width="17.42578125" style="57" customWidth="1"/>
    <col min="10712" max="10712" width="19.7109375" style="57" customWidth="1"/>
    <col min="10713" max="10713" width="19.140625" style="57" customWidth="1"/>
    <col min="10714" max="10714" width="37.28515625" style="57" bestFit="1" customWidth="1"/>
    <col min="10715" max="10963" width="65" style="57"/>
    <col min="10964" max="10964" width="60.5703125" style="57" customWidth="1"/>
    <col min="10965" max="10965" width="23.5703125" style="57" customWidth="1"/>
    <col min="10966" max="10966" width="18.42578125" style="57" customWidth="1"/>
    <col min="10967" max="10967" width="17.42578125" style="57" customWidth="1"/>
    <col min="10968" max="10968" width="19.7109375" style="57" customWidth="1"/>
    <col min="10969" max="10969" width="19.140625" style="57" customWidth="1"/>
    <col min="10970" max="10970" width="37.28515625" style="57" bestFit="1" customWidth="1"/>
    <col min="10971" max="11219" width="65" style="57"/>
    <col min="11220" max="11220" width="60.5703125" style="57" customWidth="1"/>
    <col min="11221" max="11221" width="23.5703125" style="57" customWidth="1"/>
    <col min="11222" max="11222" width="18.42578125" style="57" customWidth="1"/>
    <col min="11223" max="11223" width="17.42578125" style="57" customWidth="1"/>
    <col min="11224" max="11224" width="19.7109375" style="57" customWidth="1"/>
    <col min="11225" max="11225" width="19.140625" style="57" customWidth="1"/>
    <col min="11226" max="11226" width="37.28515625" style="57" bestFit="1" customWidth="1"/>
    <col min="11227" max="11475" width="65" style="57"/>
    <col min="11476" max="11476" width="60.5703125" style="57" customWidth="1"/>
    <col min="11477" max="11477" width="23.5703125" style="57" customWidth="1"/>
    <col min="11478" max="11478" width="18.42578125" style="57" customWidth="1"/>
    <col min="11479" max="11479" width="17.42578125" style="57" customWidth="1"/>
    <col min="11480" max="11480" width="19.7109375" style="57" customWidth="1"/>
    <col min="11481" max="11481" width="19.140625" style="57" customWidth="1"/>
    <col min="11482" max="11482" width="37.28515625" style="57" bestFit="1" customWidth="1"/>
    <col min="11483" max="11731" width="65" style="57"/>
    <col min="11732" max="11732" width="60.5703125" style="57" customWidth="1"/>
    <col min="11733" max="11733" width="23.5703125" style="57" customWidth="1"/>
    <col min="11734" max="11734" width="18.42578125" style="57" customWidth="1"/>
    <col min="11735" max="11735" width="17.42578125" style="57" customWidth="1"/>
    <col min="11736" max="11736" width="19.7109375" style="57" customWidth="1"/>
    <col min="11737" max="11737" width="19.140625" style="57" customWidth="1"/>
    <col min="11738" max="11738" width="37.28515625" style="57" bestFit="1" customWidth="1"/>
    <col min="11739" max="11987" width="65" style="57"/>
    <col min="11988" max="11988" width="60.5703125" style="57" customWidth="1"/>
    <col min="11989" max="11989" width="23.5703125" style="57" customWidth="1"/>
    <col min="11990" max="11990" width="18.42578125" style="57" customWidth="1"/>
    <col min="11991" max="11991" width="17.42578125" style="57" customWidth="1"/>
    <col min="11992" max="11992" width="19.7109375" style="57" customWidth="1"/>
    <col min="11993" max="11993" width="19.140625" style="57" customWidth="1"/>
    <col min="11994" max="11994" width="37.28515625" style="57" bestFit="1" customWidth="1"/>
    <col min="11995" max="12243" width="65" style="57"/>
    <col min="12244" max="12244" width="60.5703125" style="57" customWidth="1"/>
    <col min="12245" max="12245" width="23.5703125" style="57" customWidth="1"/>
    <col min="12246" max="12246" width="18.42578125" style="57" customWidth="1"/>
    <col min="12247" max="12247" width="17.42578125" style="57" customWidth="1"/>
    <col min="12248" max="12248" width="19.7109375" style="57" customWidth="1"/>
    <col min="12249" max="12249" width="19.140625" style="57" customWidth="1"/>
    <col min="12250" max="12250" width="37.28515625" style="57" bestFit="1" customWidth="1"/>
    <col min="12251" max="12499" width="65" style="57"/>
    <col min="12500" max="12500" width="60.5703125" style="57" customWidth="1"/>
    <col min="12501" max="12501" width="23.5703125" style="57" customWidth="1"/>
    <col min="12502" max="12502" width="18.42578125" style="57" customWidth="1"/>
    <col min="12503" max="12503" width="17.42578125" style="57" customWidth="1"/>
    <col min="12504" max="12504" width="19.7109375" style="57" customWidth="1"/>
    <col min="12505" max="12505" width="19.140625" style="57" customWidth="1"/>
    <col min="12506" max="12506" width="37.28515625" style="57" bestFit="1" customWidth="1"/>
    <col min="12507" max="12755" width="65" style="57"/>
    <col min="12756" max="12756" width="60.5703125" style="57" customWidth="1"/>
    <col min="12757" max="12757" width="23.5703125" style="57" customWidth="1"/>
    <col min="12758" max="12758" width="18.42578125" style="57" customWidth="1"/>
    <col min="12759" max="12759" width="17.42578125" style="57" customWidth="1"/>
    <col min="12760" max="12760" width="19.7109375" style="57" customWidth="1"/>
    <col min="12761" max="12761" width="19.140625" style="57" customWidth="1"/>
    <col min="12762" max="12762" width="37.28515625" style="57" bestFit="1" customWidth="1"/>
    <col min="12763" max="13011" width="65" style="57"/>
    <col min="13012" max="13012" width="60.5703125" style="57" customWidth="1"/>
    <col min="13013" max="13013" width="23.5703125" style="57" customWidth="1"/>
    <col min="13014" max="13014" width="18.42578125" style="57" customWidth="1"/>
    <col min="13015" max="13015" width="17.42578125" style="57" customWidth="1"/>
    <col min="13016" max="13016" width="19.7109375" style="57" customWidth="1"/>
    <col min="13017" max="13017" width="19.140625" style="57" customWidth="1"/>
    <col min="13018" max="13018" width="37.28515625" style="57" bestFit="1" customWidth="1"/>
    <col min="13019" max="13267" width="65" style="57"/>
    <col min="13268" max="13268" width="60.5703125" style="57" customWidth="1"/>
    <col min="13269" max="13269" width="23.5703125" style="57" customWidth="1"/>
    <col min="13270" max="13270" width="18.42578125" style="57" customWidth="1"/>
    <col min="13271" max="13271" width="17.42578125" style="57" customWidth="1"/>
    <col min="13272" max="13272" width="19.7109375" style="57" customWidth="1"/>
    <col min="13273" max="13273" width="19.140625" style="57" customWidth="1"/>
    <col min="13274" max="13274" width="37.28515625" style="57" bestFit="1" customWidth="1"/>
    <col min="13275" max="13523" width="65" style="57"/>
    <col min="13524" max="13524" width="60.5703125" style="57" customWidth="1"/>
    <col min="13525" max="13525" width="23.5703125" style="57" customWidth="1"/>
    <col min="13526" max="13526" width="18.42578125" style="57" customWidth="1"/>
    <col min="13527" max="13527" width="17.42578125" style="57" customWidth="1"/>
    <col min="13528" max="13528" width="19.7109375" style="57" customWidth="1"/>
    <col min="13529" max="13529" width="19.140625" style="57" customWidth="1"/>
    <col min="13530" max="13530" width="37.28515625" style="57" bestFit="1" customWidth="1"/>
    <col min="13531" max="13779" width="65" style="57"/>
    <col min="13780" max="13780" width="60.5703125" style="57" customWidth="1"/>
    <col min="13781" max="13781" width="23.5703125" style="57" customWidth="1"/>
    <col min="13782" max="13782" width="18.42578125" style="57" customWidth="1"/>
    <col min="13783" max="13783" width="17.42578125" style="57" customWidth="1"/>
    <col min="13784" max="13784" width="19.7109375" style="57" customWidth="1"/>
    <col min="13785" max="13785" width="19.140625" style="57" customWidth="1"/>
    <col min="13786" max="13786" width="37.28515625" style="57" bestFit="1" customWidth="1"/>
    <col min="13787" max="14035" width="65" style="57"/>
    <col min="14036" max="14036" width="60.5703125" style="57" customWidth="1"/>
    <col min="14037" max="14037" width="23.5703125" style="57" customWidth="1"/>
    <col min="14038" max="14038" width="18.42578125" style="57" customWidth="1"/>
    <col min="14039" max="14039" width="17.42578125" style="57" customWidth="1"/>
    <col min="14040" max="14040" width="19.7109375" style="57" customWidth="1"/>
    <col min="14041" max="14041" width="19.140625" style="57" customWidth="1"/>
    <col min="14042" max="14042" width="37.28515625" style="57" bestFit="1" customWidth="1"/>
    <col min="14043" max="14291" width="65" style="57"/>
    <col min="14292" max="14292" width="60.5703125" style="57" customWidth="1"/>
    <col min="14293" max="14293" width="23.5703125" style="57" customWidth="1"/>
    <col min="14294" max="14294" width="18.42578125" style="57" customWidth="1"/>
    <col min="14295" max="14295" width="17.42578125" style="57" customWidth="1"/>
    <col min="14296" max="14296" width="19.7109375" style="57" customWidth="1"/>
    <col min="14297" max="14297" width="19.140625" style="57" customWidth="1"/>
    <col min="14298" max="14298" width="37.28515625" style="57" bestFit="1" customWidth="1"/>
    <col min="14299" max="14547" width="65" style="57"/>
    <col min="14548" max="14548" width="60.5703125" style="57" customWidth="1"/>
    <col min="14549" max="14549" width="23.5703125" style="57" customWidth="1"/>
    <col min="14550" max="14550" width="18.42578125" style="57" customWidth="1"/>
    <col min="14551" max="14551" width="17.42578125" style="57" customWidth="1"/>
    <col min="14552" max="14552" width="19.7109375" style="57" customWidth="1"/>
    <col min="14553" max="14553" width="19.140625" style="57" customWidth="1"/>
    <col min="14554" max="14554" width="37.28515625" style="57" bestFit="1" customWidth="1"/>
    <col min="14555" max="14803" width="65" style="57"/>
    <col min="14804" max="14804" width="60.5703125" style="57" customWidth="1"/>
    <col min="14805" max="14805" width="23.5703125" style="57" customWidth="1"/>
    <col min="14806" max="14806" width="18.42578125" style="57" customWidth="1"/>
    <col min="14807" max="14807" width="17.42578125" style="57" customWidth="1"/>
    <col min="14808" max="14808" width="19.7109375" style="57" customWidth="1"/>
    <col min="14809" max="14809" width="19.140625" style="57" customWidth="1"/>
    <col min="14810" max="14810" width="37.28515625" style="57" bestFit="1" customWidth="1"/>
    <col min="14811" max="15059" width="65" style="57"/>
    <col min="15060" max="15060" width="60.5703125" style="57" customWidth="1"/>
    <col min="15061" max="15061" width="23.5703125" style="57" customWidth="1"/>
    <col min="15062" max="15062" width="18.42578125" style="57" customWidth="1"/>
    <col min="15063" max="15063" width="17.42578125" style="57" customWidth="1"/>
    <col min="15064" max="15064" width="19.7109375" style="57" customWidth="1"/>
    <col min="15065" max="15065" width="19.140625" style="57" customWidth="1"/>
    <col min="15066" max="15066" width="37.28515625" style="57" bestFit="1" customWidth="1"/>
    <col min="15067" max="15315" width="65" style="57"/>
    <col min="15316" max="15316" width="60.5703125" style="57" customWidth="1"/>
    <col min="15317" max="15317" width="23.5703125" style="57" customWidth="1"/>
    <col min="15318" max="15318" width="18.42578125" style="57" customWidth="1"/>
    <col min="15319" max="15319" width="17.42578125" style="57" customWidth="1"/>
    <col min="15320" max="15320" width="19.7109375" style="57" customWidth="1"/>
    <col min="15321" max="15321" width="19.140625" style="57" customWidth="1"/>
    <col min="15322" max="15322" width="37.28515625" style="57" bestFit="1" customWidth="1"/>
    <col min="15323" max="15571" width="65" style="57"/>
    <col min="15572" max="15572" width="60.5703125" style="57" customWidth="1"/>
    <col min="15573" max="15573" width="23.5703125" style="57" customWidth="1"/>
    <col min="15574" max="15574" width="18.42578125" style="57" customWidth="1"/>
    <col min="15575" max="15575" width="17.42578125" style="57" customWidth="1"/>
    <col min="15576" max="15576" width="19.7109375" style="57" customWidth="1"/>
    <col min="15577" max="15577" width="19.140625" style="57" customWidth="1"/>
    <col min="15578" max="15578" width="37.28515625" style="57" bestFit="1" customWidth="1"/>
    <col min="15579" max="15827" width="65" style="57"/>
    <col min="15828" max="15828" width="60.5703125" style="57" customWidth="1"/>
    <col min="15829" max="15829" width="23.5703125" style="57" customWidth="1"/>
    <col min="15830" max="15830" width="18.42578125" style="57" customWidth="1"/>
    <col min="15831" max="15831" width="17.42578125" style="57" customWidth="1"/>
    <col min="15832" max="15832" width="19.7109375" style="57" customWidth="1"/>
    <col min="15833" max="15833" width="19.140625" style="57" customWidth="1"/>
    <col min="15834" max="15834" width="37.28515625" style="57" bestFit="1" customWidth="1"/>
    <col min="15835" max="16083" width="65" style="57"/>
    <col min="16084" max="16084" width="60.5703125" style="57" customWidth="1"/>
    <col min="16085" max="16085" width="23.5703125" style="57" customWidth="1"/>
    <col min="16086" max="16086" width="18.42578125" style="57" customWidth="1"/>
    <col min="16087" max="16087" width="17.42578125" style="57" customWidth="1"/>
    <col min="16088" max="16088" width="19.7109375" style="57" customWidth="1"/>
    <col min="16089" max="16089" width="19.140625" style="57" customWidth="1"/>
    <col min="16090" max="16090" width="37.28515625" style="57" bestFit="1" customWidth="1"/>
    <col min="16091" max="16384" width="65" style="57"/>
  </cols>
  <sheetData>
    <row r="1" spans="1:6" ht="20.100000000000001" customHeight="1" x14ac:dyDescent="0.25">
      <c r="A1" s="219" t="s">
        <v>511</v>
      </c>
      <c r="B1" s="219"/>
      <c r="C1" s="219"/>
      <c r="D1" s="219"/>
      <c r="E1" s="219"/>
      <c r="F1" s="219"/>
    </row>
    <row r="2" spans="1:6" ht="20.100000000000001" customHeight="1" x14ac:dyDescent="0.25">
      <c r="A2" s="110" t="str">
        <f>'Formato 1'!A2</f>
        <v>Poder Legislativo del Estado de Guanajuato (a)</v>
      </c>
      <c r="B2" s="134"/>
      <c r="C2" s="134"/>
      <c r="D2" s="134"/>
      <c r="E2" s="134"/>
      <c r="F2" s="135"/>
    </row>
    <row r="3" spans="1:6" ht="29.25" customHeight="1" x14ac:dyDescent="0.25">
      <c r="A3" s="136" t="s">
        <v>512</v>
      </c>
      <c r="B3" s="137"/>
      <c r="C3" s="137"/>
      <c r="D3" s="137"/>
      <c r="E3" s="137"/>
      <c r="F3" s="138"/>
    </row>
    <row r="4" spans="1:6" ht="35.25" customHeight="1" x14ac:dyDescent="0.25">
      <c r="A4" s="121"/>
      <c r="B4" s="121" t="s">
        <v>513</v>
      </c>
      <c r="C4" s="121" t="s">
        <v>514</v>
      </c>
      <c r="D4" s="121" t="s">
        <v>515</v>
      </c>
      <c r="E4" s="121" t="s">
        <v>516</v>
      </c>
      <c r="F4" s="121" t="s">
        <v>517</v>
      </c>
    </row>
    <row r="5" spans="1:6" ht="12.75" customHeight="1" x14ac:dyDescent="0.25">
      <c r="A5" s="18" t="s">
        <v>518</v>
      </c>
      <c r="B5" s="53"/>
      <c r="C5" s="53"/>
      <c r="D5" s="53"/>
      <c r="E5" s="53"/>
      <c r="F5" s="53"/>
    </row>
    <row r="6" spans="1:6" ht="30" x14ac:dyDescent="0.25">
      <c r="A6" s="59" t="s">
        <v>519</v>
      </c>
      <c r="B6" s="60"/>
      <c r="C6" s="60"/>
      <c r="D6" s="60"/>
      <c r="E6" s="60"/>
      <c r="F6" s="60"/>
    </row>
    <row r="7" spans="1:6" ht="15" x14ac:dyDescent="0.25">
      <c r="A7" s="59" t="s">
        <v>520</v>
      </c>
      <c r="B7" s="60"/>
      <c r="C7" s="60"/>
      <c r="D7" s="60"/>
      <c r="E7" s="60"/>
      <c r="F7" s="60"/>
    </row>
    <row r="8" spans="1:6" ht="15" x14ac:dyDescent="0.25">
      <c r="A8" s="67"/>
      <c r="B8" s="45"/>
      <c r="C8" s="45"/>
      <c r="D8" s="45"/>
      <c r="E8" s="45"/>
      <c r="F8" s="45"/>
    </row>
    <row r="9" spans="1:6" ht="15" x14ac:dyDescent="0.25">
      <c r="A9" s="18" t="s">
        <v>521</v>
      </c>
      <c r="B9" s="45"/>
      <c r="C9" s="45"/>
      <c r="D9" s="45"/>
      <c r="E9" s="45"/>
      <c r="F9" s="45"/>
    </row>
    <row r="10" spans="1:6" ht="15" x14ac:dyDescent="0.25">
      <c r="A10" s="59" t="s">
        <v>522</v>
      </c>
      <c r="B10" s="60"/>
      <c r="C10" s="60"/>
      <c r="D10" s="60"/>
      <c r="E10" s="60"/>
      <c r="F10" s="60"/>
    </row>
    <row r="11" spans="1:6" ht="15" x14ac:dyDescent="0.25">
      <c r="A11" s="80" t="s">
        <v>523</v>
      </c>
      <c r="B11" s="60"/>
      <c r="C11" s="60"/>
      <c r="D11" s="60"/>
      <c r="E11" s="60"/>
      <c r="F11" s="60"/>
    </row>
    <row r="12" spans="1:6" ht="15" x14ac:dyDescent="0.25">
      <c r="A12" s="80" t="s">
        <v>524</v>
      </c>
      <c r="B12" s="60"/>
      <c r="C12" s="60"/>
      <c r="D12" s="60"/>
      <c r="E12" s="60"/>
      <c r="F12" s="60"/>
    </row>
    <row r="13" spans="1:6" ht="15" x14ac:dyDescent="0.25">
      <c r="A13" s="80" t="s">
        <v>525</v>
      </c>
      <c r="B13" s="60"/>
      <c r="C13" s="60"/>
      <c r="D13" s="60"/>
      <c r="E13" s="60"/>
      <c r="F13" s="60"/>
    </row>
    <row r="14" spans="1:6" ht="15" x14ac:dyDescent="0.25">
      <c r="A14" s="59" t="s">
        <v>526</v>
      </c>
      <c r="B14" s="60"/>
      <c r="C14" s="60"/>
      <c r="D14" s="60"/>
      <c r="E14" s="60"/>
      <c r="F14" s="60"/>
    </row>
    <row r="15" spans="1:6" ht="15" x14ac:dyDescent="0.25">
      <c r="A15" s="80" t="s">
        <v>523</v>
      </c>
      <c r="B15" s="60"/>
      <c r="C15" s="60"/>
      <c r="D15" s="60"/>
      <c r="E15" s="60"/>
      <c r="F15" s="60"/>
    </row>
    <row r="16" spans="1:6" ht="15" x14ac:dyDescent="0.25">
      <c r="A16" s="80" t="s">
        <v>524</v>
      </c>
      <c r="B16" s="60"/>
      <c r="C16" s="60"/>
      <c r="D16" s="60"/>
      <c r="E16" s="60"/>
      <c r="F16" s="60"/>
    </row>
    <row r="17" spans="1:6" ht="15" x14ac:dyDescent="0.25">
      <c r="A17" s="80" t="s">
        <v>525</v>
      </c>
      <c r="B17" s="60"/>
      <c r="C17" s="60"/>
      <c r="D17" s="60"/>
      <c r="E17" s="60"/>
      <c r="F17" s="60"/>
    </row>
    <row r="18" spans="1:6" ht="15" x14ac:dyDescent="0.25">
      <c r="A18" s="59" t="s">
        <v>527</v>
      </c>
      <c r="B18" s="122"/>
      <c r="C18" s="60"/>
      <c r="D18" s="60"/>
      <c r="E18" s="60"/>
      <c r="F18" s="60"/>
    </row>
    <row r="19" spans="1:6" ht="15" x14ac:dyDescent="0.25">
      <c r="A19" s="59" t="s">
        <v>528</v>
      </c>
      <c r="B19" s="60"/>
      <c r="C19" s="60"/>
      <c r="D19" s="60"/>
      <c r="E19" s="60"/>
      <c r="F19" s="60"/>
    </row>
    <row r="20" spans="1:6" ht="30" x14ac:dyDescent="0.25">
      <c r="A20" s="59" t="s">
        <v>529</v>
      </c>
      <c r="B20" s="123"/>
      <c r="C20" s="123"/>
      <c r="D20" s="123"/>
      <c r="E20" s="123"/>
      <c r="F20" s="123"/>
    </row>
    <row r="21" spans="1:6" ht="30" x14ac:dyDescent="0.25">
      <c r="A21" s="59" t="s">
        <v>530</v>
      </c>
      <c r="B21" s="123"/>
      <c r="C21" s="123"/>
      <c r="D21" s="123"/>
      <c r="E21" s="123"/>
      <c r="F21" s="123"/>
    </row>
    <row r="22" spans="1:6" ht="30" x14ac:dyDescent="0.25">
      <c r="A22" s="59" t="s">
        <v>531</v>
      </c>
      <c r="B22" s="123"/>
      <c r="C22" s="123"/>
      <c r="D22" s="123"/>
      <c r="E22" s="123"/>
      <c r="F22" s="123"/>
    </row>
    <row r="23" spans="1:6" ht="15" x14ac:dyDescent="0.25">
      <c r="A23" s="59" t="s">
        <v>532</v>
      </c>
      <c r="B23" s="123"/>
      <c r="C23" s="123"/>
      <c r="D23" s="123"/>
      <c r="E23" s="123"/>
      <c r="F23" s="123"/>
    </row>
    <row r="24" spans="1:6" ht="15" x14ac:dyDescent="0.25">
      <c r="A24" s="59" t="s">
        <v>533</v>
      </c>
      <c r="B24" s="124"/>
      <c r="C24" s="60"/>
      <c r="D24" s="60"/>
      <c r="E24" s="60"/>
      <c r="F24" s="60"/>
    </row>
    <row r="25" spans="1:6" ht="15" x14ac:dyDescent="0.25">
      <c r="A25" s="59" t="s">
        <v>534</v>
      </c>
      <c r="B25" s="124"/>
      <c r="C25" s="60"/>
      <c r="D25" s="60"/>
      <c r="E25" s="60"/>
      <c r="F25" s="60"/>
    </row>
    <row r="26" spans="1:6" ht="15" x14ac:dyDescent="0.25">
      <c r="A26" s="67"/>
      <c r="B26" s="45"/>
      <c r="C26" s="45"/>
      <c r="D26" s="45"/>
      <c r="E26" s="45"/>
      <c r="F26" s="45"/>
    </row>
    <row r="27" spans="1:6" ht="15" x14ac:dyDescent="0.25">
      <c r="A27" s="18" t="s">
        <v>535</v>
      </c>
      <c r="B27" s="45"/>
      <c r="C27" s="45"/>
      <c r="D27" s="45"/>
      <c r="E27" s="45"/>
      <c r="F27" s="45"/>
    </row>
    <row r="28" spans="1:6" ht="15" x14ac:dyDescent="0.25">
      <c r="A28" s="59" t="s">
        <v>536</v>
      </c>
      <c r="B28" s="60"/>
      <c r="C28" s="60"/>
      <c r="D28" s="60"/>
      <c r="E28" s="60"/>
      <c r="F28" s="60"/>
    </row>
    <row r="29" spans="1:6" ht="15" x14ac:dyDescent="0.25">
      <c r="A29" s="67"/>
      <c r="B29" s="45"/>
      <c r="C29" s="45"/>
      <c r="D29" s="45"/>
      <c r="E29" s="45"/>
      <c r="F29" s="45"/>
    </row>
    <row r="30" spans="1:6" ht="15" x14ac:dyDescent="0.25">
      <c r="A30" s="18" t="s">
        <v>537</v>
      </c>
      <c r="B30" s="45"/>
      <c r="C30" s="45"/>
      <c r="D30" s="45"/>
      <c r="E30" s="45"/>
      <c r="F30" s="45"/>
    </row>
    <row r="31" spans="1:6" ht="15" x14ac:dyDescent="0.25">
      <c r="A31" s="59" t="s">
        <v>522</v>
      </c>
      <c r="B31" s="60"/>
      <c r="C31" s="60"/>
      <c r="D31" s="60"/>
      <c r="E31" s="60"/>
      <c r="F31" s="60"/>
    </row>
    <row r="32" spans="1:6" ht="15" x14ac:dyDescent="0.25">
      <c r="A32" s="59" t="s">
        <v>526</v>
      </c>
      <c r="B32" s="60"/>
      <c r="C32" s="60"/>
      <c r="D32" s="60"/>
      <c r="E32" s="60"/>
      <c r="F32" s="60"/>
    </row>
    <row r="33" spans="1:6" ht="15" x14ac:dyDescent="0.25">
      <c r="A33" s="59" t="s">
        <v>538</v>
      </c>
      <c r="B33" s="60"/>
      <c r="C33" s="60"/>
      <c r="D33" s="60"/>
      <c r="E33" s="60"/>
      <c r="F33" s="60"/>
    </row>
    <row r="34" spans="1:6" ht="15" x14ac:dyDescent="0.25">
      <c r="A34" s="67"/>
      <c r="B34" s="45"/>
      <c r="C34" s="45"/>
      <c r="D34" s="45"/>
      <c r="E34" s="45"/>
      <c r="F34" s="45"/>
    </row>
    <row r="35" spans="1:6" ht="15" x14ac:dyDescent="0.25">
      <c r="A35" s="18" t="s">
        <v>539</v>
      </c>
      <c r="B35" s="45"/>
      <c r="C35" s="45"/>
      <c r="D35" s="45"/>
      <c r="E35" s="45"/>
      <c r="F35" s="45"/>
    </row>
    <row r="36" spans="1:6" ht="15" x14ac:dyDescent="0.25">
      <c r="A36" s="59" t="s">
        <v>540</v>
      </c>
      <c r="B36" s="60"/>
      <c r="C36" s="60"/>
      <c r="D36" s="60"/>
      <c r="E36" s="60"/>
      <c r="F36" s="60"/>
    </row>
    <row r="37" spans="1:6" ht="15" x14ac:dyDescent="0.25">
      <c r="A37" s="59" t="s">
        <v>541</v>
      </c>
      <c r="B37" s="60"/>
      <c r="C37" s="60"/>
      <c r="D37" s="60"/>
      <c r="E37" s="60"/>
      <c r="F37" s="60"/>
    </row>
    <row r="38" spans="1:6" ht="15" x14ac:dyDescent="0.25">
      <c r="A38" s="59" t="s">
        <v>542</v>
      </c>
      <c r="B38" s="124"/>
      <c r="C38" s="60"/>
      <c r="D38" s="60"/>
      <c r="E38" s="60"/>
      <c r="F38" s="60"/>
    </row>
    <row r="39" spans="1:6" ht="15" x14ac:dyDescent="0.25">
      <c r="A39" s="67"/>
      <c r="B39" s="45"/>
      <c r="C39" s="45"/>
      <c r="D39" s="45"/>
      <c r="E39" s="45"/>
      <c r="F39" s="45"/>
    </row>
    <row r="40" spans="1:6" ht="15" x14ac:dyDescent="0.25">
      <c r="A40" s="18" t="s">
        <v>543</v>
      </c>
      <c r="B40" s="60"/>
      <c r="C40" s="60"/>
      <c r="D40" s="60"/>
      <c r="E40" s="60"/>
      <c r="F40" s="60"/>
    </row>
    <row r="41" spans="1:6" ht="15" x14ac:dyDescent="0.25">
      <c r="A41" s="67"/>
      <c r="B41" s="45"/>
      <c r="C41" s="45"/>
      <c r="D41" s="45"/>
      <c r="E41" s="45"/>
      <c r="F41" s="45"/>
    </row>
    <row r="42" spans="1:6" ht="15" x14ac:dyDescent="0.25">
      <c r="A42" s="18" t="s">
        <v>544</v>
      </c>
      <c r="B42" s="45"/>
      <c r="C42" s="45"/>
      <c r="D42" s="45"/>
      <c r="E42" s="45"/>
      <c r="F42" s="45"/>
    </row>
    <row r="43" spans="1:6" ht="15" x14ac:dyDescent="0.25">
      <c r="A43" s="59" t="s">
        <v>545</v>
      </c>
      <c r="B43" s="60"/>
      <c r="C43" s="60"/>
      <c r="D43" s="60"/>
      <c r="E43" s="60"/>
      <c r="F43" s="60"/>
    </row>
    <row r="44" spans="1:6" ht="15" x14ac:dyDescent="0.25">
      <c r="A44" s="59" t="s">
        <v>546</v>
      </c>
      <c r="B44" s="60"/>
      <c r="C44" s="60"/>
      <c r="D44" s="60"/>
      <c r="E44" s="60"/>
      <c r="F44" s="60"/>
    </row>
    <row r="45" spans="1:6" ht="15" x14ac:dyDescent="0.25">
      <c r="A45" s="59" t="s">
        <v>547</v>
      </c>
      <c r="B45" s="60"/>
      <c r="C45" s="60"/>
      <c r="D45" s="60"/>
      <c r="E45" s="60"/>
      <c r="F45" s="60"/>
    </row>
    <row r="46" spans="1:6" ht="15" x14ac:dyDescent="0.25">
      <c r="A46" s="67"/>
      <c r="B46" s="45"/>
      <c r="C46" s="45"/>
      <c r="D46" s="45"/>
      <c r="E46" s="45"/>
      <c r="F46" s="45"/>
    </row>
    <row r="47" spans="1:6" ht="30" x14ac:dyDescent="0.25">
      <c r="A47" s="18" t="s">
        <v>548</v>
      </c>
      <c r="B47" s="45"/>
      <c r="C47" s="45"/>
      <c r="D47" s="45"/>
      <c r="E47" s="45"/>
      <c r="F47" s="45"/>
    </row>
    <row r="48" spans="1:6" ht="15" x14ac:dyDescent="0.25">
      <c r="A48" s="59" t="s">
        <v>546</v>
      </c>
      <c r="B48" s="123"/>
      <c r="C48" s="123"/>
      <c r="D48" s="123"/>
      <c r="E48" s="123"/>
      <c r="F48" s="123"/>
    </row>
    <row r="49" spans="1:6" ht="15" x14ac:dyDescent="0.25">
      <c r="A49" s="59" t="s">
        <v>547</v>
      </c>
      <c r="B49" s="123"/>
      <c r="C49" s="123"/>
      <c r="D49" s="123"/>
      <c r="E49" s="123"/>
      <c r="F49" s="123"/>
    </row>
    <row r="50" spans="1:6" ht="15" x14ac:dyDescent="0.25">
      <c r="A50" s="67"/>
      <c r="B50" s="45"/>
      <c r="C50" s="45"/>
      <c r="D50" s="45"/>
      <c r="E50" s="45"/>
      <c r="F50" s="45"/>
    </row>
    <row r="51" spans="1:6" ht="15" x14ac:dyDescent="0.25">
      <c r="A51" s="18" t="s">
        <v>549</v>
      </c>
      <c r="B51" s="45"/>
      <c r="C51" s="45"/>
      <c r="D51" s="45"/>
      <c r="E51" s="45"/>
      <c r="F51" s="45"/>
    </row>
    <row r="52" spans="1:6" ht="15" x14ac:dyDescent="0.25">
      <c r="A52" s="59" t="s">
        <v>546</v>
      </c>
      <c r="B52" s="60"/>
      <c r="C52" s="60"/>
      <c r="D52" s="60"/>
      <c r="E52" s="60"/>
      <c r="F52" s="60"/>
    </row>
    <row r="53" spans="1:6" ht="15" x14ac:dyDescent="0.25">
      <c r="A53" s="59" t="s">
        <v>547</v>
      </c>
      <c r="B53" s="60"/>
      <c r="C53" s="60"/>
      <c r="D53" s="60"/>
      <c r="E53" s="60"/>
      <c r="F53" s="60"/>
    </row>
    <row r="54" spans="1:6" ht="15" x14ac:dyDescent="0.25">
      <c r="A54" s="59" t="s">
        <v>550</v>
      </c>
      <c r="B54" s="60"/>
      <c r="C54" s="60"/>
      <c r="D54" s="60"/>
      <c r="E54" s="60"/>
      <c r="F54" s="60"/>
    </row>
    <row r="55" spans="1:6" ht="15" x14ac:dyDescent="0.25">
      <c r="A55" s="67"/>
      <c r="B55" s="45"/>
      <c r="C55" s="45"/>
      <c r="D55" s="45"/>
      <c r="E55" s="45"/>
      <c r="F55" s="45"/>
    </row>
    <row r="56" spans="1:6" ht="44.25" customHeight="1" x14ac:dyDescent="0.25">
      <c r="A56" s="18" t="s">
        <v>551</v>
      </c>
      <c r="B56" s="45"/>
      <c r="C56" s="45"/>
      <c r="D56" s="45"/>
      <c r="E56" s="45"/>
      <c r="F56" s="45"/>
    </row>
    <row r="57" spans="1:6" ht="20.100000000000001" customHeight="1" x14ac:dyDescent="0.25">
      <c r="A57" s="59" t="s">
        <v>546</v>
      </c>
      <c r="B57" s="60"/>
      <c r="C57" s="60"/>
      <c r="D57" s="60"/>
      <c r="E57" s="60"/>
      <c r="F57" s="60"/>
    </row>
    <row r="58" spans="1:6" ht="20.100000000000001" customHeight="1" x14ac:dyDescent="0.25">
      <c r="A58" s="59" t="s">
        <v>547</v>
      </c>
      <c r="B58" s="60"/>
      <c r="C58" s="60"/>
      <c r="D58" s="60"/>
      <c r="E58" s="60"/>
      <c r="F58" s="60"/>
    </row>
    <row r="59" spans="1:6" ht="20.100000000000001" customHeight="1" x14ac:dyDescent="0.25">
      <c r="A59" s="67"/>
      <c r="B59" s="45"/>
      <c r="C59" s="45"/>
      <c r="D59" s="45"/>
      <c r="E59" s="45"/>
      <c r="F59" s="45"/>
    </row>
    <row r="60" spans="1:6" ht="20.100000000000001" customHeight="1" x14ac:dyDescent="0.25">
      <c r="A60" s="18" t="s">
        <v>552</v>
      </c>
      <c r="B60" s="45"/>
      <c r="C60" s="45"/>
      <c r="D60" s="45"/>
      <c r="E60" s="45"/>
      <c r="F60" s="45"/>
    </row>
    <row r="61" spans="1:6" ht="20.100000000000001" customHeight="1" x14ac:dyDescent="0.25">
      <c r="A61" s="59" t="s">
        <v>553</v>
      </c>
      <c r="B61" s="60"/>
      <c r="C61" s="60"/>
      <c r="D61" s="60"/>
      <c r="E61" s="60"/>
      <c r="F61" s="60"/>
    </row>
    <row r="62" spans="1:6" ht="20.100000000000001" customHeight="1" x14ac:dyDescent="0.25">
      <c r="A62" s="59" t="s">
        <v>554</v>
      </c>
      <c r="B62" s="124"/>
      <c r="C62" s="60"/>
      <c r="D62" s="60"/>
      <c r="E62" s="60"/>
      <c r="F62" s="60"/>
    </row>
    <row r="63" spans="1:6" ht="20.100000000000001" customHeight="1" x14ac:dyDescent="0.25">
      <c r="A63" s="67"/>
      <c r="B63" s="45"/>
      <c r="C63" s="45"/>
      <c r="D63" s="45"/>
      <c r="E63" s="45"/>
      <c r="F63" s="45"/>
    </row>
    <row r="64" spans="1:6" ht="20.100000000000001" customHeight="1" x14ac:dyDescent="0.25">
      <c r="A64" s="18" t="s">
        <v>555</v>
      </c>
      <c r="B64" s="45"/>
      <c r="C64" s="45"/>
      <c r="D64" s="45"/>
      <c r="E64" s="45"/>
      <c r="F64" s="45"/>
    </row>
    <row r="65" spans="1:6" ht="20.100000000000001" customHeight="1" x14ac:dyDescent="0.25">
      <c r="A65" s="59" t="s">
        <v>556</v>
      </c>
      <c r="B65" s="60"/>
      <c r="C65" s="60"/>
      <c r="D65" s="60"/>
      <c r="E65" s="60"/>
      <c r="F65" s="60"/>
    </row>
    <row r="66" spans="1:6" ht="20.100000000000001" customHeight="1" x14ac:dyDescent="0.25">
      <c r="A66" s="59" t="s">
        <v>557</v>
      </c>
      <c r="B66" s="60"/>
      <c r="C66" s="60"/>
      <c r="D66" s="60"/>
      <c r="E66" s="60"/>
      <c r="F66" s="60"/>
    </row>
    <row r="67" spans="1:6" ht="20.100000000000001" customHeight="1" x14ac:dyDescent="0.25">
      <c r="A67" s="120"/>
      <c r="B67" s="55"/>
      <c r="C67" s="55"/>
      <c r="D67" s="55"/>
      <c r="E67" s="55"/>
      <c r="F67" s="55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 xr:uid="{65B707F7-9933-4531-960D-674DC1C9D4AD}">
      <formula1>-1.79769313486231E+100</formula1>
      <formula2>1.79769313486231E+100</formula2>
    </dataValidation>
    <dataValidation type="whole" allowBlank="1" showInputMessage="1" showErrorMessage="1" sqref="B11:F13 B15:F17" xr:uid="{9C7E2BE8-2A5F-48DE-B9FE-1B07968EDF79}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 xr:uid="{A3332800-422B-4A2F-9773-E65BC3A51EC7}"/>
    <dataValidation allowBlank="1" showInputMessage="1" showErrorMessage="1" prompt="Definir si el tipo de sistema corresponde a una prestación laboral o es un fondo general para trabajadores del estado o municipio." sqref="B6:F6" xr:uid="{1A676D49-9005-44C2-A1B0-2683F474ED12}"/>
    <dataValidation allowBlank="1" showInputMessage="1" showErrorMessage="1" prompt="La empresa o institución que elaboró el estudio actuarial más reciente." sqref="B66:F66" xr:uid="{934969F3-FFD9-4AB5-A715-48F7A5A9480A}"/>
    <dataValidation type="whole" allowBlank="1" showInputMessage="1" showErrorMessage="1" prompt="El año en que el plan se encuentre en descapitalización." sqref="B61:F61" xr:uid="{E20B7B46-5706-4991-82AA-D6E27BB755FD}">
      <formula1>1900</formula1>
      <formula2>2099</formula2>
    </dataValidation>
    <dataValidation type="decimal" allowBlank="1" showInputMessage="1" showErrorMessage="1" prompt="La esperanza de vida (en años) de los afiliados al plan. " sqref="B25:F25" xr:uid="{96EB8368-9332-4C37-8C06-42B56E0E0FF5}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 xr:uid="{19791A7E-9F4D-4A57-B034-FC5789A3232C}">
      <formula1>0</formula1>
      <formula2>199</formula2>
    </dataValidation>
    <dataValidation type="decimal" allowBlank="1" showInputMessage="1" showErrorMessage="1" prompt="El porcentaje (%) de crecimiento esperado de los pensionados y jubilados." sqref="B22:F22" xr:uid="{7281A863-0934-43D6-A6CE-AF6458CF5658}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 xr:uid="{7F379E34-2A52-47A9-B9EC-3F91B75CE00F}">
      <formula1>0</formula1>
      <formula2>100</formula2>
    </dataValidation>
    <dataValidation type="whole" allowBlank="1" showInputMessage="1" showErrorMessage="1" prompt="Promedio de años de servicios de los trabajadores afiliados activos." sqref="B19:F19" xr:uid="{FF98CC7D-7999-4929-BABB-C07E540A538A}">
      <formula1>0</formula1>
      <formula2>100</formula2>
    </dataValidation>
    <dataValidation type="whole" allowBlank="1" showInputMessage="1" showErrorMessage="1" prompt="El año en que se elaboró el estudio actuarial más reciente." sqref="B65:F65" xr:uid="{762AB2DA-73E5-4A8F-803E-1CC17692629C}">
      <formula1>1900</formula1>
      <formula2>2099</formula2>
    </dataValidation>
    <dataValidation type="decimal" allowBlank="1" showInputMessage="1" showErrorMessage="1" prompt="El porcentaje (%) de crecimiento esperado de los activos del plan." sqref="B23:F23" xr:uid="{D0A660D7-7B64-4397-8AFE-4C655D73E21F}">
      <formula1>0</formula1>
      <formula2>100</formula2>
    </dataValidation>
    <dataValidation type="decimal" allowBlank="1" showInputMessage="1" showErrorMessage="1" sqref="B14:F14 B10:F10" xr:uid="{6E4B4183-9278-47B8-B228-428F2B6FEFF0}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C6CF33-BAC2-4D6D-B010-389B08FFC300}">
  <sheetPr>
    <outlinePr summaryBelow="0"/>
  </sheetPr>
  <dimension ref="A1:H45"/>
  <sheetViews>
    <sheetView showGridLines="0" zoomScale="75" zoomScaleNormal="75" workbookViewId="0">
      <selection activeCell="A33" sqref="A33"/>
    </sheetView>
  </sheetViews>
  <sheetFormatPr baseColWidth="10" defaultColWidth="11" defaultRowHeight="15" x14ac:dyDescent="0.25"/>
  <cols>
    <col min="1" max="1" width="58" bestFit="1" customWidth="1"/>
    <col min="2" max="2" width="23.140625" customWidth="1"/>
    <col min="3" max="4" width="15.7109375" customWidth="1"/>
    <col min="5" max="5" width="19" customWidth="1"/>
    <col min="6" max="6" width="20.7109375" customWidth="1"/>
    <col min="7" max="7" width="15.7109375" customWidth="1"/>
    <col min="8" max="8" width="22.28515625" customWidth="1"/>
  </cols>
  <sheetData>
    <row r="1" spans="1:8" ht="40.9" customHeight="1" x14ac:dyDescent="0.25">
      <c r="A1" s="183" t="s">
        <v>122</v>
      </c>
      <c r="B1" s="184"/>
      <c r="C1" s="184"/>
      <c r="D1" s="184"/>
      <c r="E1" s="184"/>
      <c r="F1" s="184"/>
      <c r="G1" s="184"/>
      <c r="H1" s="185"/>
    </row>
    <row r="2" spans="1:8" x14ac:dyDescent="0.25">
      <c r="A2" s="110" t="str">
        <f>'Formato 1'!A2</f>
        <v>Poder Legislativo del Estado de Guanajuato (a)</v>
      </c>
      <c r="B2" s="111"/>
      <c r="C2" s="111"/>
      <c r="D2" s="111"/>
      <c r="E2" s="111"/>
      <c r="F2" s="111"/>
      <c r="G2" s="111"/>
      <c r="H2" s="112"/>
    </row>
    <row r="3" spans="1:8" ht="15" customHeight="1" x14ac:dyDescent="0.25">
      <c r="A3" s="113" t="s">
        <v>123</v>
      </c>
      <c r="B3" s="114"/>
      <c r="C3" s="114"/>
      <c r="D3" s="114"/>
      <c r="E3" s="114"/>
      <c r="F3" s="114"/>
      <c r="G3" s="114"/>
      <c r="H3" s="115"/>
    </row>
    <row r="4" spans="1:8" ht="15" customHeight="1" x14ac:dyDescent="0.25">
      <c r="A4" s="113" t="str">
        <f>'Formato 1'!A4</f>
        <v>Al 31 de Diciembre de 2023 y al 31 de Marzo de 2024 (b)</v>
      </c>
      <c r="B4" s="114"/>
      <c r="C4" s="114"/>
      <c r="D4" s="114"/>
      <c r="E4" s="114"/>
      <c r="F4" s="114"/>
      <c r="G4" s="114"/>
      <c r="H4" s="115"/>
    </row>
    <row r="5" spans="1:8" x14ac:dyDescent="0.25">
      <c r="A5" s="116" t="s">
        <v>2</v>
      </c>
      <c r="B5" s="117"/>
      <c r="C5" s="117"/>
      <c r="D5" s="117"/>
      <c r="E5" s="117"/>
      <c r="F5" s="117"/>
      <c r="G5" s="117"/>
      <c r="H5" s="118"/>
    </row>
    <row r="6" spans="1:8" ht="41.45" customHeight="1" x14ac:dyDescent="0.25">
      <c r="A6" s="5" t="s">
        <v>124</v>
      </c>
      <c r="B6" s="6" t="s">
        <v>584</v>
      </c>
      <c r="C6" s="5" t="s">
        <v>125</v>
      </c>
      <c r="D6" s="5" t="s">
        <v>126</v>
      </c>
      <c r="E6" s="5" t="s">
        <v>127</v>
      </c>
      <c r="F6" s="5" t="s">
        <v>128</v>
      </c>
      <c r="G6" s="5" t="s">
        <v>129</v>
      </c>
      <c r="H6" s="7" t="s">
        <v>130</v>
      </c>
    </row>
    <row r="7" spans="1:8" x14ac:dyDescent="0.25">
      <c r="A7" s="102"/>
      <c r="B7" s="103"/>
      <c r="C7" s="103"/>
      <c r="D7" s="103"/>
      <c r="E7" s="103"/>
      <c r="F7" s="103"/>
      <c r="G7" s="103"/>
      <c r="H7" s="103"/>
    </row>
    <row r="8" spans="1:8" x14ac:dyDescent="0.25">
      <c r="A8" s="8" t="s">
        <v>131</v>
      </c>
      <c r="B8" s="4">
        <f t="shared" ref="B8:H8" si="0">B9+B13</f>
        <v>0</v>
      </c>
      <c r="C8" s="4">
        <f t="shared" si="0"/>
        <v>0</v>
      </c>
      <c r="D8" s="4">
        <f t="shared" si="0"/>
        <v>0</v>
      </c>
      <c r="E8" s="4">
        <f t="shared" si="0"/>
        <v>0</v>
      </c>
      <c r="F8" s="4">
        <f t="shared" si="0"/>
        <v>0</v>
      </c>
      <c r="G8" s="4">
        <f t="shared" si="0"/>
        <v>0</v>
      </c>
      <c r="H8" s="4">
        <f t="shared" si="0"/>
        <v>0</v>
      </c>
    </row>
    <row r="9" spans="1:8" ht="15.75" customHeight="1" x14ac:dyDescent="0.25">
      <c r="A9" s="104" t="s">
        <v>132</v>
      </c>
      <c r="B9" s="47">
        <f t="shared" ref="B9:H9" si="1">SUM(B10:B12)</f>
        <v>0</v>
      </c>
      <c r="C9" s="47">
        <f t="shared" si="1"/>
        <v>0</v>
      </c>
      <c r="D9" s="47">
        <f t="shared" si="1"/>
        <v>0</v>
      </c>
      <c r="E9" s="47">
        <f t="shared" si="1"/>
        <v>0</v>
      </c>
      <c r="F9" s="47">
        <f t="shared" si="1"/>
        <v>0</v>
      </c>
      <c r="G9" s="47">
        <f t="shared" si="1"/>
        <v>0</v>
      </c>
      <c r="H9" s="47">
        <f t="shared" si="1"/>
        <v>0</v>
      </c>
    </row>
    <row r="10" spans="1:8" ht="17.25" customHeight="1" x14ac:dyDescent="0.25">
      <c r="A10" s="105" t="s">
        <v>133</v>
      </c>
      <c r="B10" s="106">
        <v>0</v>
      </c>
      <c r="C10" s="47">
        <v>0</v>
      </c>
      <c r="D10" s="106">
        <v>0</v>
      </c>
      <c r="E10" s="106">
        <v>0</v>
      </c>
      <c r="F10" s="106">
        <v>0</v>
      </c>
      <c r="G10" s="106">
        <v>0</v>
      </c>
      <c r="H10" s="106">
        <v>0</v>
      </c>
    </row>
    <row r="11" spans="1:8" x14ac:dyDescent="0.25">
      <c r="A11" s="105" t="s">
        <v>134</v>
      </c>
      <c r="B11" s="106">
        <v>0</v>
      </c>
      <c r="C11" s="47">
        <v>0</v>
      </c>
      <c r="D11" s="106">
        <v>0</v>
      </c>
      <c r="E11" s="106">
        <v>0</v>
      </c>
      <c r="F11" s="106">
        <v>0</v>
      </c>
      <c r="G11" s="47">
        <v>0</v>
      </c>
      <c r="H11" s="47">
        <v>0</v>
      </c>
    </row>
    <row r="12" spans="1:8" ht="16.5" customHeight="1" x14ac:dyDescent="0.25">
      <c r="A12" s="105" t="s">
        <v>135</v>
      </c>
      <c r="B12" s="106">
        <v>0</v>
      </c>
      <c r="C12" s="47">
        <v>0</v>
      </c>
      <c r="D12" s="106">
        <v>0</v>
      </c>
      <c r="E12" s="106">
        <v>0</v>
      </c>
      <c r="F12" s="106">
        <v>0</v>
      </c>
      <c r="G12" s="47">
        <v>0</v>
      </c>
      <c r="H12" s="47">
        <v>0</v>
      </c>
    </row>
    <row r="13" spans="1:8" x14ac:dyDescent="0.25">
      <c r="A13" s="104" t="s">
        <v>136</v>
      </c>
      <c r="B13" s="47">
        <f t="shared" ref="B13:H13" si="2">SUM(B14:B16)</f>
        <v>0</v>
      </c>
      <c r="C13" s="47">
        <f t="shared" si="2"/>
        <v>0</v>
      </c>
      <c r="D13" s="47">
        <f t="shared" si="2"/>
        <v>0</v>
      </c>
      <c r="E13" s="47">
        <f t="shared" si="2"/>
        <v>0</v>
      </c>
      <c r="F13" s="47">
        <f t="shared" si="2"/>
        <v>0</v>
      </c>
      <c r="G13" s="47">
        <f t="shared" si="2"/>
        <v>0</v>
      </c>
      <c r="H13" s="47">
        <f t="shared" si="2"/>
        <v>0</v>
      </c>
    </row>
    <row r="14" spans="1:8" x14ac:dyDescent="0.25">
      <c r="A14" s="105" t="s">
        <v>137</v>
      </c>
      <c r="B14" s="106">
        <v>0</v>
      </c>
      <c r="C14" s="47">
        <v>0</v>
      </c>
      <c r="D14" s="106">
        <v>0</v>
      </c>
      <c r="E14" s="106">
        <v>0</v>
      </c>
      <c r="F14" s="106">
        <v>0</v>
      </c>
      <c r="G14" s="47">
        <v>0</v>
      </c>
      <c r="H14" s="47">
        <v>0</v>
      </c>
    </row>
    <row r="15" spans="1:8" ht="15" customHeight="1" x14ac:dyDescent="0.25">
      <c r="A15" s="105" t="s">
        <v>138</v>
      </c>
      <c r="B15" s="106">
        <v>0</v>
      </c>
      <c r="C15" s="47">
        <v>0</v>
      </c>
      <c r="D15" s="106">
        <v>0</v>
      </c>
      <c r="E15" s="106">
        <v>0</v>
      </c>
      <c r="F15" s="106">
        <v>0</v>
      </c>
      <c r="G15" s="47">
        <v>0</v>
      </c>
      <c r="H15" s="47">
        <v>0</v>
      </c>
    </row>
    <row r="16" spans="1:8" x14ac:dyDescent="0.25">
      <c r="A16" s="105" t="s">
        <v>139</v>
      </c>
      <c r="B16" s="106">
        <v>0</v>
      </c>
      <c r="C16" s="47">
        <v>0</v>
      </c>
      <c r="D16" s="106">
        <v>0</v>
      </c>
      <c r="E16" s="106">
        <v>0</v>
      </c>
      <c r="F16" s="106">
        <v>0</v>
      </c>
      <c r="G16" s="47">
        <v>0</v>
      </c>
      <c r="H16" s="47">
        <v>0</v>
      </c>
    </row>
    <row r="17" spans="1:8" x14ac:dyDescent="0.25">
      <c r="A17" s="107"/>
      <c r="B17" s="91"/>
      <c r="C17" s="91"/>
      <c r="D17" s="91"/>
      <c r="E17" s="91"/>
      <c r="F17" s="91"/>
      <c r="G17" s="91"/>
      <c r="H17" s="91"/>
    </row>
    <row r="18" spans="1:8" x14ac:dyDescent="0.25">
      <c r="A18" s="8" t="s">
        <v>140</v>
      </c>
      <c r="B18" s="159">
        <v>85671989.909999996</v>
      </c>
      <c r="C18" s="108"/>
      <c r="D18" s="108"/>
      <c r="E18" s="108"/>
      <c r="F18" s="179">
        <v>64687332.439999998</v>
      </c>
      <c r="G18" s="108"/>
      <c r="H18" s="108"/>
    </row>
    <row r="19" spans="1:8" ht="16.5" customHeight="1" x14ac:dyDescent="0.25">
      <c r="A19" s="107"/>
      <c r="B19" s="91"/>
      <c r="C19" s="91"/>
      <c r="D19" s="91"/>
      <c r="E19" s="91"/>
      <c r="F19" s="91"/>
      <c r="G19" s="91"/>
      <c r="H19" s="91"/>
    </row>
    <row r="20" spans="1:8" ht="14.45" customHeight="1" x14ac:dyDescent="0.25">
      <c r="A20" s="8" t="s">
        <v>141</v>
      </c>
      <c r="B20" s="4">
        <f t="shared" ref="B20:H20" si="3">B8+B18</f>
        <v>85671989.909999996</v>
      </c>
      <c r="C20" s="4">
        <f t="shared" si="3"/>
        <v>0</v>
      </c>
      <c r="D20" s="4">
        <f t="shared" si="3"/>
        <v>0</v>
      </c>
      <c r="E20" s="4">
        <f t="shared" si="3"/>
        <v>0</v>
      </c>
      <c r="F20" s="4">
        <f t="shared" si="3"/>
        <v>64687332.439999998</v>
      </c>
      <c r="G20" s="4">
        <f t="shared" si="3"/>
        <v>0</v>
      </c>
      <c r="H20" s="4">
        <f t="shared" si="3"/>
        <v>0</v>
      </c>
    </row>
    <row r="21" spans="1:8" ht="16.5" customHeight="1" x14ac:dyDescent="0.25">
      <c r="A21" s="107"/>
      <c r="B21" s="49"/>
      <c r="C21" s="49"/>
      <c r="D21" s="49"/>
      <c r="E21" s="49"/>
      <c r="F21" s="49"/>
      <c r="G21" s="49"/>
      <c r="H21" s="49"/>
    </row>
    <row r="22" spans="1:8" ht="16.5" customHeight="1" x14ac:dyDescent="0.25">
      <c r="A22" s="8" t="s">
        <v>142</v>
      </c>
      <c r="B22" s="4">
        <f>SUM(B23:B25)</f>
        <v>0</v>
      </c>
      <c r="C22" s="4">
        <f t="shared" ref="C22:H22" si="4">SUM(C23:C25)</f>
        <v>0</v>
      </c>
      <c r="D22" s="4">
        <f t="shared" si="4"/>
        <v>0</v>
      </c>
      <c r="E22" s="4">
        <f t="shared" si="4"/>
        <v>0</v>
      </c>
      <c r="F22" s="4">
        <f t="shared" si="4"/>
        <v>0</v>
      </c>
      <c r="G22" s="4">
        <f t="shared" si="4"/>
        <v>0</v>
      </c>
      <c r="H22" s="4">
        <f t="shared" si="4"/>
        <v>0</v>
      </c>
    </row>
    <row r="23" spans="1:8" ht="15" customHeight="1" x14ac:dyDescent="0.25">
      <c r="A23" s="109" t="s">
        <v>143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</row>
    <row r="24" spans="1:8" ht="15" customHeight="1" x14ac:dyDescent="0.25">
      <c r="A24" s="109" t="s">
        <v>144</v>
      </c>
      <c r="B24" s="47">
        <v>0</v>
      </c>
      <c r="C24" s="47">
        <v>0</v>
      </c>
      <c r="D24" s="47">
        <v>0</v>
      </c>
      <c r="E24" s="47">
        <v>0</v>
      </c>
      <c r="F24" s="47">
        <v>0</v>
      </c>
      <c r="G24" s="47">
        <v>0</v>
      </c>
      <c r="H24" s="47">
        <v>0</v>
      </c>
    </row>
    <row r="25" spans="1:8" x14ac:dyDescent="0.25">
      <c r="A25" s="109" t="s">
        <v>145</v>
      </c>
      <c r="B25" s="47">
        <v>0</v>
      </c>
      <c r="C25" s="47">
        <v>0</v>
      </c>
      <c r="D25" s="47">
        <v>0</v>
      </c>
      <c r="E25" s="47">
        <v>0</v>
      </c>
      <c r="F25" s="47">
        <v>0</v>
      </c>
      <c r="G25" s="47">
        <v>0</v>
      </c>
      <c r="H25" s="47">
        <v>0</v>
      </c>
    </row>
    <row r="26" spans="1:8" ht="16.5" customHeight="1" x14ac:dyDescent="0.25">
      <c r="A26" s="9"/>
      <c r="B26" s="49"/>
      <c r="C26" s="49"/>
      <c r="D26" s="49"/>
      <c r="E26" s="49"/>
      <c r="F26" s="49"/>
      <c r="G26" s="49"/>
      <c r="H26" s="49"/>
    </row>
    <row r="27" spans="1:8" ht="16.5" customHeight="1" x14ac:dyDescent="0.25">
      <c r="A27" s="8" t="s">
        <v>146</v>
      </c>
      <c r="B27" s="4">
        <f>SUM(B28:B30)</f>
        <v>0</v>
      </c>
      <c r="C27" s="4">
        <f t="shared" ref="C27:H27" si="5">SUM(C28:C30)</f>
        <v>0</v>
      </c>
      <c r="D27" s="4">
        <f t="shared" si="5"/>
        <v>0</v>
      </c>
      <c r="E27" s="4">
        <f t="shared" si="5"/>
        <v>0</v>
      </c>
      <c r="F27" s="4">
        <f t="shared" si="5"/>
        <v>0</v>
      </c>
      <c r="G27" s="4">
        <f t="shared" si="5"/>
        <v>0</v>
      </c>
      <c r="H27" s="4">
        <f t="shared" si="5"/>
        <v>0</v>
      </c>
    </row>
    <row r="28" spans="1:8" ht="15" customHeight="1" x14ac:dyDescent="0.25">
      <c r="A28" s="109" t="s">
        <v>147</v>
      </c>
      <c r="B28" s="47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</row>
    <row r="29" spans="1:8" ht="15" customHeight="1" x14ac:dyDescent="0.25">
      <c r="A29" s="109" t="s">
        <v>148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</row>
    <row r="30" spans="1:8" ht="15.75" customHeight="1" x14ac:dyDescent="0.25">
      <c r="A30" s="109" t="s">
        <v>149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</row>
    <row r="31" spans="1:8" ht="15" customHeight="1" x14ac:dyDescent="0.25">
      <c r="A31" s="10" t="s">
        <v>150</v>
      </c>
      <c r="B31" s="54"/>
      <c r="C31" s="54"/>
      <c r="D31" s="54"/>
      <c r="E31" s="54"/>
      <c r="F31" s="54"/>
      <c r="G31" s="54"/>
      <c r="H31" s="54"/>
    </row>
    <row r="32" spans="1:8" x14ac:dyDescent="0.25">
      <c r="A32" s="61"/>
    </row>
    <row r="33" spans="1:8" ht="14.45" customHeight="1" x14ac:dyDescent="0.25">
      <c r="A33" s="186" t="s">
        <v>151</v>
      </c>
      <c r="B33" s="186"/>
      <c r="C33" s="186"/>
      <c r="D33" s="186"/>
      <c r="E33" s="186"/>
      <c r="F33" s="186"/>
      <c r="G33" s="186"/>
      <c r="H33" s="186"/>
    </row>
    <row r="34" spans="1:8" ht="14.45" customHeight="1" x14ac:dyDescent="0.25">
      <c r="A34" s="186"/>
      <c r="B34" s="186"/>
      <c r="C34" s="186"/>
      <c r="D34" s="186"/>
      <c r="E34" s="186"/>
      <c r="F34" s="186"/>
      <c r="G34" s="186"/>
      <c r="H34" s="186"/>
    </row>
    <row r="35" spans="1:8" ht="14.45" customHeight="1" x14ac:dyDescent="0.25">
      <c r="A35" s="186"/>
      <c r="B35" s="186"/>
      <c r="C35" s="186"/>
      <c r="D35" s="186"/>
      <c r="E35" s="186"/>
      <c r="F35" s="186"/>
      <c r="G35" s="186"/>
      <c r="H35" s="186"/>
    </row>
    <row r="36" spans="1:8" ht="14.45" customHeight="1" x14ac:dyDescent="0.25">
      <c r="A36" s="186"/>
      <c r="B36" s="186"/>
      <c r="C36" s="186"/>
      <c r="D36" s="186"/>
      <c r="E36" s="186"/>
      <c r="F36" s="186"/>
      <c r="G36" s="186"/>
      <c r="H36" s="186"/>
    </row>
    <row r="37" spans="1:8" ht="14.45" customHeight="1" x14ac:dyDescent="0.25">
      <c r="A37" s="186"/>
      <c r="B37" s="186"/>
      <c r="C37" s="186"/>
      <c r="D37" s="186"/>
      <c r="E37" s="186"/>
      <c r="F37" s="186"/>
      <c r="G37" s="186"/>
      <c r="H37" s="186"/>
    </row>
    <row r="38" spans="1:8" x14ac:dyDescent="0.25">
      <c r="A38" s="61"/>
    </row>
    <row r="39" spans="1:8" ht="45" x14ac:dyDescent="0.25">
      <c r="A39" s="5" t="s">
        <v>152</v>
      </c>
      <c r="B39" s="5" t="s">
        <v>153</v>
      </c>
      <c r="C39" s="5" t="s">
        <v>154</v>
      </c>
      <c r="D39" s="5" t="s">
        <v>155</v>
      </c>
      <c r="E39" s="5" t="s">
        <v>156</v>
      </c>
      <c r="F39" s="7" t="s">
        <v>157</v>
      </c>
    </row>
    <row r="40" spans="1:8" x14ac:dyDescent="0.25">
      <c r="A40" s="45"/>
      <c r="B40" s="53"/>
      <c r="C40" s="53"/>
      <c r="D40" s="53"/>
      <c r="E40" s="53"/>
      <c r="F40" s="53"/>
    </row>
    <row r="41" spans="1:8" x14ac:dyDescent="0.25">
      <c r="A41" s="8" t="s">
        <v>158</v>
      </c>
      <c r="B41" s="4">
        <f>SUM(B42:B44)</f>
        <v>0</v>
      </c>
      <c r="C41" s="4">
        <f t="shared" ref="C41:F41" si="6">SUM(C42:C44)</f>
        <v>0</v>
      </c>
      <c r="D41" s="4">
        <f t="shared" si="6"/>
        <v>0</v>
      </c>
      <c r="E41" s="4">
        <f t="shared" si="6"/>
        <v>0</v>
      </c>
      <c r="F41" s="4">
        <f t="shared" si="6"/>
        <v>0</v>
      </c>
    </row>
    <row r="42" spans="1:8" x14ac:dyDescent="0.25">
      <c r="A42" s="109" t="s">
        <v>159</v>
      </c>
      <c r="B42" s="47">
        <v>0</v>
      </c>
      <c r="C42" s="47">
        <v>0</v>
      </c>
      <c r="D42" s="47">
        <v>0</v>
      </c>
      <c r="E42" s="47">
        <v>0</v>
      </c>
      <c r="F42" s="47">
        <v>0</v>
      </c>
      <c r="G42" s="69"/>
    </row>
    <row r="43" spans="1:8" x14ac:dyDescent="0.25">
      <c r="A43" s="109" t="s">
        <v>160</v>
      </c>
      <c r="B43" s="47">
        <v>0</v>
      </c>
      <c r="C43" s="47">
        <v>0</v>
      </c>
      <c r="D43" s="47">
        <v>0</v>
      </c>
      <c r="E43" s="47">
        <v>0</v>
      </c>
      <c r="F43" s="47">
        <v>0</v>
      </c>
      <c r="G43" s="69"/>
    </row>
    <row r="44" spans="1:8" x14ac:dyDescent="0.25">
      <c r="A44" s="109" t="s">
        <v>161</v>
      </c>
      <c r="B44" s="47">
        <v>0</v>
      </c>
      <c r="C44" s="47">
        <v>0</v>
      </c>
      <c r="D44" s="47">
        <v>0</v>
      </c>
      <c r="E44" s="47">
        <v>0</v>
      </c>
      <c r="F44" s="47">
        <v>0</v>
      </c>
      <c r="G44" s="69"/>
    </row>
    <row r="45" spans="1:8" x14ac:dyDescent="0.25">
      <c r="A45" s="11" t="s">
        <v>150</v>
      </c>
      <c r="B45" s="54"/>
      <c r="C45" s="54"/>
      <c r="D45" s="54"/>
      <c r="E45" s="54"/>
      <c r="F45" s="54"/>
    </row>
  </sheetData>
  <mergeCells count="2">
    <mergeCell ref="A1:H1"/>
    <mergeCell ref="A33:H37"/>
  </mergeCells>
  <dataValidations count="2">
    <dataValidation allowBlank="1" showInputMessage="1" showErrorMessage="1" prompt="Saldo al 31 de diciembre de 20XN-1 (d)" sqref="B6" xr:uid="{C4019422-D5B3-4276-AFF8-D3E0476A06D6}"/>
    <dataValidation type="decimal" allowBlank="1" showInputMessage="1" showErrorMessage="1" sqref="B8:B9 C23:H30 D13:F13 B13 D8:H9 D22:H22 D17:F21 G11:H21 C8:C22 B17:B30" xr:uid="{C1FC9366-E2A2-44FF-A1C3-96F3D02567EB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H17 B41:F44 B19:H31 C18:E18 G18:H1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6E334E-8D1A-4C7C-9414-C8BDDFE5A5BE}">
  <sheetPr>
    <outlinePr summaryBelow="0"/>
  </sheetPr>
  <dimension ref="A1:K21"/>
  <sheetViews>
    <sheetView showGridLines="0" zoomScale="75" zoomScaleNormal="75" workbookViewId="0">
      <selection activeCell="A33" sqref="A33"/>
    </sheetView>
  </sheetViews>
  <sheetFormatPr baseColWidth="10" defaultColWidth="11" defaultRowHeight="15" x14ac:dyDescent="0.25"/>
  <cols>
    <col min="1" max="1" width="59.85546875" customWidth="1"/>
    <col min="2" max="2" width="26" customWidth="1"/>
    <col min="3" max="3" width="28.7109375" customWidth="1"/>
    <col min="4" max="6" width="14.28515625" customWidth="1"/>
    <col min="7" max="7" width="17.140625" customWidth="1"/>
    <col min="8" max="8" width="20.5703125" customWidth="1"/>
    <col min="9" max="11" width="24.42578125" customWidth="1"/>
    <col min="12" max="12" width="4.28515625" customWidth="1"/>
  </cols>
  <sheetData>
    <row r="1" spans="1:11" ht="40.9" customHeight="1" x14ac:dyDescent="0.25">
      <c r="A1" s="183" t="s">
        <v>162</v>
      </c>
      <c r="B1" s="184"/>
      <c r="C1" s="184"/>
      <c r="D1" s="184"/>
      <c r="E1" s="184"/>
      <c r="F1" s="184"/>
      <c r="G1" s="184"/>
      <c r="H1" s="184"/>
      <c r="I1" s="184"/>
      <c r="J1" s="184"/>
      <c r="K1" s="185"/>
    </row>
    <row r="2" spans="1:11" x14ac:dyDescent="0.25">
      <c r="A2" s="110" t="str">
        <f>'Formato 1'!A2</f>
        <v>Poder Legislativo del Estado de Guanajuato (a)</v>
      </c>
      <c r="B2" s="111"/>
      <c r="C2" s="111"/>
      <c r="D2" s="111"/>
      <c r="E2" s="111"/>
      <c r="F2" s="111"/>
      <c r="G2" s="111"/>
      <c r="H2" s="111"/>
      <c r="I2" s="111"/>
      <c r="J2" s="111"/>
      <c r="K2" s="112"/>
    </row>
    <row r="3" spans="1:11" x14ac:dyDescent="0.25">
      <c r="A3" s="113" t="s">
        <v>163</v>
      </c>
      <c r="B3" s="114"/>
      <c r="C3" s="114"/>
      <c r="D3" s="114"/>
      <c r="E3" s="114"/>
      <c r="F3" s="114"/>
      <c r="G3" s="114"/>
      <c r="H3" s="114"/>
      <c r="I3" s="114"/>
      <c r="J3" s="114"/>
      <c r="K3" s="115"/>
    </row>
    <row r="4" spans="1:11" x14ac:dyDescent="0.25">
      <c r="A4" s="113" t="s">
        <v>586</v>
      </c>
      <c r="B4" s="114"/>
      <c r="C4" s="114"/>
      <c r="D4" s="114"/>
      <c r="E4" s="114"/>
      <c r="F4" s="114"/>
      <c r="G4" s="114"/>
      <c r="H4" s="114"/>
      <c r="I4" s="114"/>
      <c r="J4" s="114"/>
      <c r="K4" s="115"/>
    </row>
    <row r="5" spans="1:11" x14ac:dyDescent="0.25">
      <c r="A5" s="113" t="s">
        <v>2</v>
      </c>
      <c r="B5" s="114"/>
      <c r="C5" s="114"/>
      <c r="D5" s="114"/>
      <c r="E5" s="114"/>
      <c r="F5" s="114"/>
      <c r="G5" s="114"/>
      <c r="H5" s="114"/>
      <c r="I5" s="114"/>
      <c r="J5" s="114"/>
      <c r="K5" s="115"/>
    </row>
    <row r="6" spans="1:11" ht="41.45" customHeight="1" x14ac:dyDescent="0.25">
      <c r="A6" s="7" t="s">
        <v>164</v>
      </c>
      <c r="B6" s="7" t="s">
        <v>165</v>
      </c>
      <c r="C6" s="7" t="s">
        <v>166</v>
      </c>
      <c r="D6" s="7" t="s">
        <v>167</v>
      </c>
      <c r="E6" s="7" t="s">
        <v>168</v>
      </c>
      <c r="F6" s="7" t="s">
        <v>169</v>
      </c>
      <c r="G6" s="7" t="s">
        <v>170</v>
      </c>
      <c r="H6" s="7" t="s">
        <v>171</v>
      </c>
      <c r="I6" s="1" t="s">
        <v>587</v>
      </c>
      <c r="J6" s="1" t="s">
        <v>588</v>
      </c>
      <c r="K6" s="1" t="s">
        <v>589</v>
      </c>
    </row>
    <row r="7" spans="1:11" x14ac:dyDescent="0.25">
      <c r="A7" s="50"/>
      <c r="B7" s="53"/>
      <c r="C7" s="53"/>
      <c r="D7" s="53"/>
      <c r="E7" s="53"/>
      <c r="F7" s="53"/>
      <c r="G7" s="53"/>
      <c r="H7" s="53"/>
      <c r="I7" s="53"/>
      <c r="J7" s="53"/>
      <c r="K7" s="53"/>
    </row>
    <row r="8" spans="1:11" x14ac:dyDescent="0.25">
      <c r="A8" s="2" t="s">
        <v>172</v>
      </c>
      <c r="B8" s="99"/>
      <c r="C8" s="99"/>
      <c r="D8" s="99"/>
      <c r="E8" s="4">
        <f>SUM(E9:E12)</f>
        <v>0</v>
      </c>
      <c r="F8" s="99"/>
      <c r="G8" s="4">
        <f>SUM(G9:G12)</f>
        <v>0</v>
      </c>
      <c r="H8" s="4">
        <f t="shared" ref="H8:K8" si="0">SUM(H9:H12)</f>
        <v>0</v>
      </c>
      <c r="I8" s="4">
        <f t="shared" si="0"/>
        <v>0</v>
      </c>
      <c r="J8" s="4">
        <f t="shared" si="0"/>
        <v>0</v>
      </c>
      <c r="K8" s="4">
        <f t="shared" si="0"/>
        <v>0</v>
      </c>
    </row>
    <row r="9" spans="1:11" x14ac:dyDescent="0.25">
      <c r="A9" s="100" t="s">
        <v>173</v>
      </c>
      <c r="B9" s="101"/>
      <c r="C9" s="101"/>
      <c r="D9" s="101"/>
      <c r="E9" s="47">
        <v>0</v>
      </c>
      <c r="F9" s="60"/>
      <c r="G9" s="47">
        <v>0</v>
      </c>
      <c r="H9" s="47">
        <v>0</v>
      </c>
      <c r="I9" s="47">
        <v>0</v>
      </c>
      <c r="J9" s="47">
        <v>0</v>
      </c>
      <c r="K9" s="47">
        <v>0</v>
      </c>
    </row>
    <row r="10" spans="1:11" x14ac:dyDescent="0.25">
      <c r="A10" s="100" t="s">
        <v>174</v>
      </c>
      <c r="B10" s="101"/>
      <c r="C10" s="101"/>
      <c r="D10" s="101"/>
      <c r="E10" s="47">
        <v>0</v>
      </c>
      <c r="F10" s="60"/>
      <c r="G10" s="47">
        <v>0</v>
      </c>
      <c r="H10" s="47">
        <v>0</v>
      </c>
      <c r="I10" s="47">
        <v>0</v>
      </c>
      <c r="J10" s="47">
        <v>0</v>
      </c>
      <c r="K10" s="47">
        <v>0</v>
      </c>
    </row>
    <row r="11" spans="1:11" x14ac:dyDescent="0.25">
      <c r="A11" s="100" t="s">
        <v>175</v>
      </c>
      <c r="B11" s="101"/>
      <c r="C11" s="101"/>
      <c r="D11" s="101"/>
      <c r="E11" s="47">
        <v>0</v>
      </c>
      <c r="F11" s="60"/>
      <c r="G11" s="47">
        <v>0</v>
      </c>
      <c r="H11" s="47">
        <v>0</v>
      </c>
      <c r="I11" s="47">
        <v>0</v>
      </c>
      <c r="J11" s="47">
        <v>0</v>
      </c>
      <c r="K11" s="47">
        <v>0</v>
      </c>
    </row>
    <row r="12" spans="1:11" x14ac:dyDescent="0.25">
      <c r="A12" s="100" t="s">
        <v>176</v>
      </c>
      <c r="B12" s="101"/>
      <c r="C12" s="101"/>
      <c r="D12" s="101"/>
      <c r="E12" s="47">
        <v>0</v>
      </c>
      <c r="F12" s="60"/>
      <c r="G12" s="47">
        <v>0</v>
      </c>
      <c r="H12" s="47">
        <v>0</v>
      </c>
      <c r="I12" s="47">
        <v>0</v>
      </c>
      <c r="J12" s="47">
        <v>0</v>
      </c>
      <c r="K12" s="47">
        <v>0</v>
      </c>
    </row>
    <row r="13" spans="1:11" x14ac:dyDescent="0.25">
      <c r="A13" s="140" t="s">
        <v>150</v>
      </c>
      <c r="B13" s="45"/>
      <c r="C13" s="45"/>
      <c r="D13" s="45"/>
      <c r="E13" s="45"/>
      <c r="F13" s="45"/>
      <c r="G13" s="45"/>
      <c r="H13" s="45"/>
      <c r="I13" s="45"/>
      <c r="J13" s="45"/>
      <c r="K13" s="45"/>
    </row>
    <row r="14" spans="1:11" x14ac:dyDescent="0.25">
      <c r="A14" s="2" t="s">
        <v>177</v>
      </c>
      <c r="B14" s="99"/>
      <c r="C14" s="99"/>
      <c r="D14" s="99"/>
      <c r="E14" s="4">
        <f>SUM(E15:E18)</f>
        <v>0</v>
      </c>
      <c r="F14" s="99"/>
      <c r="G14" s="4">
        <f>SUM(G15:G18)</f>
        <v>0</v>
      </c>
      <c r="H14" s="4">
        <f t="shared" ref="H14:K14" si="1">SUM(H15:H18)</f>
        <v>0</v>
      </c>
      <c r="I14" s="4">
        <f t="shared" si="1"/>
        <v>0</v>
      </c>
      <c r="J14" s="4">
        <f t="shared" si="1"/>
        <v>0</v>
      </c>
      <c r="K14" s="4">
        <f t="shared" si="1"/>
        <v>0</v>
      </c>
    </row>
    <row r="15" spans="1:11" x14ac:dyDescent="0.25">
      <c r="A15" s="100" t="s">
        <v>178</v>
      </c>
      <c r="B15" s="101"/>
      <c r="C15" s="101"/>
      <c r="D15" s="101"/>
      <c r="E15" s="47">
        <v>0</v>
      </c>
      <c r="F15" s="60"/>
      <c r="G15" s="47">
        <v>0</v>
      </c>
      <c r="H15" s="47">
        <v>0</v>
      </c>
      <c r="I15" s="47">
        <v>0</v>
      </c>
      <c r="J15" s="47">
        <v>0</v>
      </c>
      <c r="K15" s="47">
        <v>0</v>
      </c>
    </row>
    <row r="16" spans="1:11" x14ac:dyDescent="0.25">
      <c r="A16" s="100" t="s">
        <v>179</v>
      </c>
      <c r="B16" s="101"/>
      <c r="C16" s="101"/>
      <c r="D16" s="101"/>
      <c r="E16" s="47">
        <v>0</v>
      </c>
      <c r="F16" s="60"/>
      <c r="G16" s="47">
        <v>0</v>
      </c>
      <c r="H16" s="47">
        <v>0</v>
      </c>
      <c r="I16" s="47">
        <v>0</v>
      </c>
      <c r="J16" s="47">
        <v>0</v>
      </c>
      <c r="K16" s="47">
        <v>0</v>
      </c>
    </row>
    <row r="17" spans="1:11" x14ac:dyDescent="0.25">
      <c r="A17" s="100" t="s">
        <v>180</v>
      </c>
      <c r="B17" s="101"/>
      <c r="C17" s="101"/>
      <c r="D17" s="101"/>
      <c r="E17" s="47">
        <v>0</v>
      </c>
      <c r="F17" s="60"/>
      <c r="G17" s="47">
        <v>0</v>
      </c>
      <c r="H17" s="47">
        <v>0</v>
      </c>
      <c r="I17" s="47">
        <v>0</v>
      </c>
      <c r="J17" s="47">
        <v>0</v>
      </c>
      <c r="K17" s="47">
        <v>0</v>
      </c>
    </row>
    <row r="18" spans="1:11" x14ac:dyDescent="0.25">
      <c r="A18" s="100" t="s">
        <v>181</v>
      </c>
      <c r="B18" s="101"/>
      <c r="C18" s="101"/>
      <c r="D18" s="101"/>
      <c r="E18" s="47">
        <v>0</v>
      </c>
      <c r="F18" s="60"/>
      <c r="G18" s="47">
        <v>0</v>
      </c>
      <c r="H18" s="47">
        <v>0</v>
      </c>
      <c r="I18" s="47">
        <v>0</v>
      </c>
      <c r="J18" s="47">
        <v>0</v>
      </c>
      <c r="K18" s="47">
        <v>0</v>
      </c>
    </row>
    <row r="19" spans="1:11" x14ac:dyDescent="0.25">
      <c r="A19" s="140" t="s">
        <v>150</v>
      </c>
      <c r="B19" s="45"/>
      <c r="C19" s="45"/>
      <c r="D19" s="45"/>
      <c r="E19" s="45"/>
      <c r="F19" s="45"/>
      <c r="G19" s="45"/>
      <c r="H19" s="45"/>
      <c r="I19" s="45"/>
      <c r="J19" s="45"/>
      <c r="K19" s="45"/>
    </row>
    <row r="20" spans="1:11" x14ac:dyDescent="0.25">
      <c r="A20" s="2" t="s">
        <v>182</v>
      </c>
      <c r="B20" s="99"/>
      <c r="C20" s="99"/>
      <c r="D20" s="99"/>
      <c r="E20" s="4">
        <f>SUM(E8,E14)</f>
        <v>0</v>
      </c>
      <c r="F20" s="99"/>
      <c r="G20" s="4">
        <f>SUM(G8,G14)</f>
        <v>0</v>
      </c>
      <c r="H20" s="4">
        <f t="shared" ref="H20:K20" si="2">SUM(H8,H14)</f>
        <v>0</v>
      </c>
      <c r="I20" s="4">
        <f t="shared" si="2"/>
        <v>0</v>
      </c>
      <c r="J20" s="4">
        <f t="shared" si="2"/>
        <v>0</v>
      </c>
      <c r="K20" s="4">
        <f t="shared" si="2"/>
        <v>0</v>
      </c>
    </row>
    <row r="21" spans="1:11" x14ac:dyDescent="0.25">
      <c r="A21" s="55"/>
      <c r="B21" s="54"/>
      <c r="C21" s="54"/>
      <c r="D21" s="54"/>
      <c r="E21" s="54"/>
      <c r="F21" s="54"/>
      <c r="G21" s="54"/>
      <c r="H21" s="54"/>
      <c r="I21" s="54"/>
      <c r="J21" s="54"/>
      <c r="K21" s="54"/>
    </row>
  </sheetData>
  <mergeCells count="1">
    <mergeCell ref="A1:K1"/>
  </mergeCells>
  <dataValidations count="5">
    <dataValidation type="date" operator="greaterThanOrEqual" allowBlank="1" showInputMessage="1" showErrorMessage="1" sqref="B15:D18 B9:D12" xr:uid="{0A5BFD88-66F6-41BD-AC89-64BF6D5D5F5F}">
      <formula1>36526</formula1>
    </dataValidation>
    <dataValidation allowBlank="1" showInputMessage="1" showErrorMessage="1" prompt="Saldo pendiente por pagar de la inversión al XX de XXXX de 20XN (m = g - l)" sqref="K6" xr:uid="{0A2D8556-2C15-49BD-AD5E-A12E7ED5B389}"/>
    <dataValidation allowBlank="1" showInputMessage="1" showErrorMessage="1" prompt="Monto pagado de la inversión actualizado al XX de XXXX de 20XN (k)" sqref="J6" xr:uid="{89D04457-A952-49B0-A432-5BEA8341E0F5}"/>
    <dataValidation allowBlank="1" showInputMessage="1" showErrorMessage="1" prompt="Monto pagado de la inversión al XX de XXXX de 20XN (k)" sqref="I6" xr:uid="{AA511D82-6DB0-490A-8BD2-9EC3D042E62A}"/>
    <dataValidation type="decimal" allowBlank="1" showInputMessage="1" showErrorMessage="1" sqref="E8:K20" xr:uid="{004B3C36-0819-4E9A-B25D-BE2A52B52AA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E8:E18 G8:G18 H8:H18 I8:I18 J8:J18 K8:K18 E20 G20 H20 I20 J20 K20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A884B5-A88D-4615-872F-55D50D1204EA}">
  <sheetPr>
    <outlinePr summaryBelow="0"/>
  </sheetPr>
  <dimension ref="A1:D75"/>
  <sheetViews>
    <sheetView showGridLines="0" zoomScale="115" zoomScaleNormal="115" workbookViewId="0">
      <selection activeCell="A33" sqref="A33"/>
    </sheetView>
  </sheetViews>
  <sheetFormatPr baseColWidth="10" defaultColWidth="11" defaultRowHeight="15" x14ac:dyDescent="0.25"/>
  <cols>
    <col min="1" max="1" width="102.42578125" customWidth="1"/>
    <col min="2" max="2" width="21.140625" bestFit="1" customWidth="1"/>
    <col min="3" max="3" width="22.5703125" bestFit="1" customWidth="1"/>
    <col min="4" max="4" width="22.7109375" bestFit="1" customWidth="1"/>
    <col min="5" max="5" width="3.28515625" customWidth="1"/>
  </cols>
  <sheetData>
    <row r="1" spans="1:4" ht="40.9" customHeight="1" x14ac:dyDescent="0.25">
      <c r="A1" s="183" t="s">
        <v>183</v>
      </c>
      <c r="B1" s="184"/>
      <c r="C1" s="184"/>
      <c r="D1" s="185"/>
    </row>
    <row r="2" spans="1:4" x14ac:dyDescent="0.25">
      <c r="A2" s="110" t="str">
        <f>'Formato 1'!A2</f>
        <v>Poder Legislativo del Estado de Guanajuato (a)</v>
      </c>
      <c r="B2" s="111"/>
      <c r="C2" s="111"/>
      <c r="D2" s="112"/>
    </row>
    <row r="3" spans="1:4" x14ac:dyDescent="0.25">
      <c r="A3" s="113" t="s">
        <v>184</v>
      </c>
      <c r="B3" s="114"/>
      <c r="C3" s="114"/>
      <c r="D3" s="115"/>
    </row>
    <row r="4" spans="1:4" x14ac:dyDescent="0.25">
      <c r="A4" s="113" t="str">
        <f>'Formato 3'!A4</f>
        <v>Del 1 de Enero al 31 de Marzo de 2024 (b)</v>
      </c>
      <c r="B4" s="114"/>
      <c r="C4" s="114"/>
      <c r="D4" s="115"/>
    </row>
    <row r="5" spans="1:4" x14ac:dyDescent="0.25">
      <c r="A5" s="116" t="s">
        <v>2</v>
      </c>
      <c r="B5" s="117"/>
      <c r="C5" s="117"/>
      <c r="D5" s="118"/>
    </row>
    <row r="6" spans="1:4" ht="15" customHeight="1" x14ac:dyDescent="0.25"/>
    <row r="7" spans="1:4" ht="30" x14ac:dyDescent="0.25">
      <c r="A7" s="13" t="s">
        <v>4</v>
      </c>
      <c r="B7" s="7" t="s">
        <v>185</v>
      </c>
      <c r="C7" s="7" t="s">
        <v>186</v>
      </c>
      <c r="D7" s="7" t="s">
        <v>187</v>
      </c>
    </row>
    <row r="8" spans="1:4" x14ac:dyDescent="0.25">
      <c r="A8" s="3" t="s">
        <v>188</v>
      </c>
      <c r="B8" s="14">
        <f>SUM(B9:B11)</f>
        <v>731985912</v>
      </c>
      <c r="C8" s="14">
        <f>SUM(C9:C11)</f>
        <v>177381776.62</v>
      </c>
      <c r="D8" s="14">
        <f>SUM(D9:D11)</f>
        <v>177381776.62</v>
      </c>
    </row>
    <row r="9" spans="1:4" x14ac:dyDescent="0.25">
      <c r="A9" s="58" t="s">
        <v>189</v>
      </c>
      <c r="B9" s="94">
        <v>731985912</v>
      </c>
      <c r="C9" s="94">
        <v>177381776.62</v>
      </c>
      <c r="D9" s="94">
        <v>177381776.62</v>
      </c>
    </row>
    <row r="10" spans="1:4" x14ac:dyDescent="0.25">
      <c r="A10" s="58" t="s">
        <v>190</v>
      </c>
      <c r="B10" s="94">
        <v>0</v>
      </c>
      <c r="C10" s="94">
        <v>0</v>
      </c>
      <c r="D10" s="94">
        <v>0</v>
      </c>
    </row>
    <row r="11" spans="1:4" x14ac:dyDescent="0.25">
      <c r="A11" s="58" t="s">
        <v>191</v>
      </c>
      <c r="B11" s="94">
        <f>B44</f>
        <v>0</v>
      </c>
      <c r="C11" s="94">
        <f>C44</f>
        <v>0</v>
      </c>
      <c r="D11" s="94">
        <f>D44</f>
        <v>0</v>
      </c>
    </row>
    <row r="12" spans="1:4" x14ac:dyDescent="0.25">
      <c r="A12" s="46"/>
      <c r="B12" s="91"/>
      <c r="C12" s="91"/>
      <c r="D12" s="91"/>
    </row>
    <row r="13" spans="1:4" x14ac:dyDescent="0.25">
      <c r="A13" s="3" t="s">
        <v>192</v>
      </c>
      <c r="B13" s="14">
        <f>B14+B15</f>
        <v>731985912</v>
      </c>
      <c r="C13" s="14">
        <f>C14+C15</f>
        <v>139281948.74000001</v>
      </c>
      <c r="D13" s="14">
        <f>D14+D15</f>
        <v>138464443.93000001</v>
      </c>
    </row>
    <row r="14" spans="1:4" x14ac:dyDescent="0.25">
      <c r="A14" s="58" t="s">
        <v>193</v>
      </c>
      <c r="B14" s="94">
        <v>731985912</v>
      </c>
      <c r="C14" s="94">
        <v>139281948.74000001</v>
      </c>
      <c r="D14" s="94">
        <v>138464443.93000001</v>
      </c>
    </row>
    <row r="15" spans="1:4" x14ac:dyDescent="0.25">
      <c r="A15" s="58" t="s">
        <v>194</v>
      </c>
      <c r="B15" s="94">
        <v>0</v>
      </c>
      <c r="C15" s="94">
        <v>0</v>
      </c>
      <c r="D15" s="94">
        <v>0</v>
      </c>
    </row>
    <row r="16" spans="1:4" x14ac:dyDescent="0.25">
      <c r="A16" s="46"/>
      <c r="B16" s="91"/>
      <c r="C16" s="91"/>
      <c r="D16" s="91"/>
    </row>
    <row r="17" spans="1:4" x14ac:dyDescent="0.25">
      <c r="A17" s="3" t="s">
        <v>195</v>
      </c>
      <c r="B17" s="15">
        <v>0</v>
      </c>
      <c r="C17" s="14">
        <f>C18+C19</f>
        <v>6352976.1100000003</v>
      </c>
      <c r="D17" s="14">
        <f>D18+D19</f>
        <v>6270619.6500000004</v>
      </c>
    </row>
    <row r="18" spans="1:4" x14ac:dyDescent="0.25">
      <c r="A18" s="58" t="s">
        <v>196</v>
      </c>
      <c r="B18" s="16">
        <v>0</v>
      </c>
      <c r="C18" s="47">
        <v>6352976.1100000003</v>
      </c>
      <c r="D18" s="47">
        <v>6270619.6500000004</v>
      </c>
    </row>
    <row r="19" spans="1:4" x14ac:dyDescent="0.25">
      <c r="A19" s="58" t="s">
        <v>197</v>
      </c>
      <c r="B19" s="16">
        <v>0</v>
      </c>
      <c r="C19" s="47">
        <v>0</v>
      </c>
      <c r="D19" s="47">
        <v>0</v>
      </c>
    </row>
    <row r="20" spans="1:4" x14ac:dyDescent="0.25">
      <c r="A20" s="46"/>
      <c r="B20" s="91"/>
      <c r="C20" s="91"/>
      <c r="D20" s="91"/>
    </row>
    <row r="21" spans="1:4" x14ac:dyDescent="0.25">
      <c r="A21" s="3" t="s">
        <v>198</v>
      </c>
      <c r="B21" s="14">
        <f>B8-B13+B17</f>
        <v>0</v>
      </c>
      <c r="C21" s="14">
        <f>C8-C13+C17</f>
        <v>44452803.989999995</v>
      </c>
      <c r="D21" s="14">
        <f>D8-D13+D17</f>
        <v>45187952.339999996</v>
      </c>
    </row>
    <row r="22" spans="1:4" x14ac:dyDescent="0.25">
      <c r="A22" s="3"/>
      <c r="B22" s="91"/>
      <c r="C22" s="91"/>
      <c r="D22" s="91"/>
    </row>
    <row r="23" spans="1:4" x14ac:dyDescent="0.25">
      <c r="A23" s="3" t="s">
        <v>199</v>
      </c>
      <c r="B23" s="14">
        <f>B21-B11</f>
        <v>0</v>
      </c>
      <c r="C23" s="14">
        <f>C21-C11</f>
        <v>44452803.989999995</v>
      </c>
      <c r="D23" s="14">
        <f>D21-D11</f>
        <v>45187952.339999996</v>
      </c>
    </row>
    <row r="24" spans="1:4" x14ac:dyDescent="0.25">
      <c r="A24" s="3"/>
      <c r="B24" s="17"/>
      <c r="C24" s="17"/>
      <c r="D24" s="17"/>
    </row>
    <row r="25" spans="1:4" x14ac:dyDescent="0.25">
      <c r="A25" s="18" t="s">
        <v>200</v>
      </c>
      <c r="B25" s="14">
        <f>B23-B17</f>
        <v>0</v>
      </c>
      <c r="C25" s="14">
        <f>C23-C17</f>
        <v>38099827.879999995</v>
      </c>
      <c r="D25" s="14">
        <f>D23-D17</f>
        <v>38917332.689999998</v>
      </c>
    </row>
    <row r="26" spans="1:4" x14ac:dyDescent="0.25">
      <c r="A26" s="19"/>
      <c r="B26" s="82"/>
      <c r="C26" s="82"/>
      <c r="D26" s="82"/>
    </row>
    <row r="27" spans="1:4" x14ac:dyDescent="0.25">
      <c r="A27" s="61"/>
    </row>
    <row r="28" spans="1:4" x14ac:dyDescent="0.25">
      <c r="A28" s="13" t="s">
        <v>201</v>
      </c>
      <c r="B28" s="7" t="s">
        <v>202</v>
      </c>
      <c r="C28" s="7" t="s">
        <v>186</v>
      </c>
      <c r="D28" s="7" t="s">
        <v>203</v>
      </c>
    </row>
    <row r="29" spans="1:4" x14ac:dyDescent="0.25">
      <c r="A29" s="3" t="s">
        <v>204</v>
      </c>
      <c r="B29" s="4">
        <f>B30+B31</f>
        <v>0</v>
      </c>
      <c r="C29" s="4">
        <f>C30+C31</f>
        <v>0</v>
      </c>
      <c r="D29" s="4">
        <f>D30+D31</f>
        <v>0</v>
      </c>
    </row>
    <row r="30" spans="1:4" x14ac:dyDescent="0.25">
      <c r="A30" s="58" t="s">
        <v>205</v>
      </c>
      <c r="B30" s="47">
        <v>0</v>
      </c>
      <c r="C30" s="47">
        <v>0</v>
      </c>
      <c r="D30" s="47">
        <v>0</v>
      </c>
    </row>
    <row r="31" spans="1:4" x14ac:dyDescent="0.25">
      <c r="A31" s="58" t="s">
        <v>206</v>
      </c>
      <c r="B31" s="47">
        <v>0</v>
      </c>
      <c r="C31" s="47">
        <v>0</v>
      </c>
      <c r="D31" s="47">
        <v>0</v>
      </c>
    </row>
    <row r="32" spans="1:4" x14ac:dyDescent="0.25">
      <c r="A32" s="45"/>
      <c r="B32" s="49"/>
      <c r="C32" s="49"/>
      <c r="D32" s="49"/>
    </row>
    <row r="33" spans="1:4" ht="14.45" customHeight="1" x14ac:dyDescent="0.25">
      <c r="A33" s="3" t="s">
        <v>207</v>
      </c>
      <c r="B33" s="4">
        <f>B25+B29</f>
        <v>0</v>
      </c>
      <c r="C33" s="4">
        <f>C25+C29</f>
        <v>38099827.879999995</v>
      </c>
      <c r="D33" s="4">
        <f>D25+D29</f>
        <v>38917332.689999998</v>
      </c>
    </row>
    <row r="34" spans="1:4" ht="14.45" customHeight="1" x14ac:dyDescent="0.25">
      <c r="A34" s="55"/>
      <c r="B34" s="56"/>
      <c r="C34" s="56"/>
      <c r="D34" s="56"/>
    </row>
    <row r="35" spans="1:4" ht="14.45" customHeight="1" x14ac:dyDescent="0.25">
      <c r="A35" s="61"/>
    </row>
    <row r="36" spans="1:4" ht="14.45" customHeight="1" x14ac:dyDescent="0.25">
      <c r="A36" s="13" t="s">
        <v>201</v>
      </c>
      <c r="B36" s="7" t="s">
        <v>208</v>
      </c>
      <c r="C36" s="7" t="s">
        <v>186</v>
      </c>
      <c r="D36" s="7" t="s">
        <v>187</v>
      </c>
    </row>
    <row r="37" spans="1:4" ht="14.45" customHeight="1" x14ac:dyDescent="0.25">
      <c r="A37" s="3" t="s">
        <v>209</v>
      </c>
      <c r="B37" s="4">
        <f>B38+B39</f>
        <v>0</v>
      </c>
      <c r="C37" s="4">
        <f>C38+C39</f>
        <v>0</v>
      </c>
      <c r="D37" s="4">
        <f>D38+D39</f>
        <v>0</v>
      </c>
    </row>
    <row r="38" spans="1:4" x14ac:dyDescent="0.25">
      <c r="A38" s="58" t="s">
        <v>210</v>
      </c>
      <c r="B38" s="47">
        <v>0</v>
      </c>
      <c r="C38" s="47">
        <v>0</v>
      </c>
      <c r="D38" s="47">
        <v>0</v>
      </c>
    </row>
    <row r="39" spans="1:4" x14ac:dyDescent="0.25">
      <c r="A39" s="58" t="s">
        <v>211</v>
      </c>
      <c r="B39" s="47">
        <v>0</v>
      </c>
      <c r="C39" s="47">
        <v>0</v>
      </c>
      <c r="D39" s="47">
        <v>0</v>
      </c>
    </row>
    <row r="40" spans="1:4" x14ac:dyDescent="0.25">
      <c r="A40" s="3" t="s">
        <v>212</v>
      </c>
      <c r="B40" s="4">
        <f>B41+B42</f>
        <v>0</v>
      </c>
      <c r="C40" s="4">
        <f>C41+C42</f>
        <v>0</v>
      </c>
      <c r="D40" s="4">
        <f>D41+D42</f>
        <v>0</v>
      </c>
    </row>
    <row r="41" spans="1:4" x14ac:dyDescent="0.25">
      <c r="A41" s="58" t="s">
        <v>213</v>
      </c>
      <c r="B41" s="47">
        <v>0</v>
      </c>
      <c r="C41" s="47">
        <v>0</v>
      </c>
      <c r="D41" s="47">
        <v>0</v>
      </c>
    </row>
    <row r="42" spans="1:4" x14ac:dyDescent="0.25">
      <c r="A42" s="58" t="s">
        <v>214</v>
      </c>
      <c r="B42" s="47">
        <v>0</v>
      </c>
      <c r="C42" s="47">
        <v>0</v>
      </c>
      <c r="D42" s="47">
        <v>0</v>
      </c>
    </row>
    <row r="43" spans="1:4" x14ac:dyDescent="0.25">
      <c r="A43" s="45"/>
      <c r="B43" s="49"/>
      <c r="C43" s="49"/>
      <c r="D43" s="49"/>
    </row>
    <row r="44" spans="1:4" x14ac:dyDescent="0.25">
      <c r="A44" s="3" t="s">
        <v>215</v>
      </c>
      <c r="B44" s="4">
        <f>B37-B40</f>
        <v>0</v>
      </c>
      <c r="C44" s="4">
        <f>C37-C40</f>
        <v>0</v>
      </c>
      <c r="D44" s="4">
        <f>D37-D40</f>
        <v>0</v>
      </c>
    </row>
    <row r="45" spans="1:4" x14ac:dyDescent="0.25">
      <c r="A45" s="20"/>
      <c r="B45" s="56"/>
      <c r="C45" s="56"/>
      <c r="D45" s="56"/>
    </row>
    <row r="47" spans="1:4" ht="30" x14ac:dyDescent="0.25">
      <c r="A47" s="13" t="s">
        <v>201</v>
      </c>
      <c r="B47" s="7" t="s">
        <v>208</v>
      </c>
      <c r="C47" s="7" t="s">
        <v>186</v>
      </c>
      <c r="D47" s="7" t="s">
        <v>187</v>
      </c>
    </row>
    <row r="48" spans="1:4" x14ac:dyDescent="0.25">
      <c r="A48" s="95" t="s">
        <v>216</v>
      </c>
      <c r="B48" s="96">
        <f>B9</f>
        <v>731985912</v>
      </c>
      <c r="C48" s="96">
        <f>C9</f>
        <v>177381776.62</v>
      </c>
      <c r="D48" s="96">
        <f>D9</f>
        <v>177381776.62</v>
      </c>
    </row>
    <row r="49" spans="1:4" x14ac:dyDescent="0.25">
      <c r="A49" s="21" t="s">
        <v>217</v>
      </c>
      <c r="B49" s="4">
        <f>B50-B51</f>
        <v>0</v>
      </c>
      <c r="C49" s="4">
        <f>C50-C51</f>
        <v>0</v>
      </c>
      <c r="D49" s="4">
        <f>D50-D51</f>
        <v>0</v>
      </c>
    </row>
    <row r="50" spans="1:4" x14ac:dyDescent="0.25">
      <c r="A50" s="97" t="s">
        <v>210</v>
      </c>
      <c r="B50" s="47">
        <v>0</v>
      </c>
      <c r="C50" s="47">
        <v>0</v>
      </c>
      <c r="D50" s="47">
        <v>0</v>
      </c>
    </row>
    <row r="51" spans="1:4" x14ac:dyDescent="0.25">
      <c r="A51" s="97" t="s">
        <v>213</v>
      </c>
      <c r="B51" s="47">
        <v>0</v>
      </c>
      <c r="C51" s="47">
        <v>0</v>
      </c>
      <c r="D51" s="47">
        <v>0</v>
      </c>
    </row>
    <row r="52" spans="1:4" x14ac:dyDescent="0.25">
      <c r="A52" s="45"/>
      <c r="B52" s="49"/>
      <c r="C52" s="49"/>
      <c r="D52" s="49"/>
    </row>
    <row r="53" spans="1:4" x14ac:dyDescent="0.25">
      <c r="A53" s="58" t="s">
        <v>193</v>
      </c>
      <c r="B53" s="47">
        <f>B14</f>
        <v>731985912</v>
      </c>
      <c r="C53" s="47">
        <f>C14</f>
        <v>139281948.74000001</v>
      </c>
      <c r="D53" s="47">
        <f>D14</f>
        <v>138464443.93000001</v>
      </c>
    </row>
    <row r="54" spans="1:4" x14ac:dyDescent="0.25">
      <c r="A54" s="45"/>
      <c r="B54" s="49"/>
      <c r="C54" s="49"/>
      <c r="D54" s="49"/>
    </row>
    <row r="55" spans="1:4" x14ac:dyDescent="0.25">
      <c r="A55" s="58" t="s">
        <v>196</v>
      </c>
      <c r="B55" s="22">
        <v>0</v>
      </c>
      <c r="C55" s="47">
        <f>C18</f>
        <v>6352976.1100000003</v>
      </c>
      <c r="D55" s="47">
        <f>D18</f>
        <v>6270619.6500000004</v>
      </c>
    </row>
    <row r="56" spans="1:4" x14ac:dyDescent="0.25">
      <c r="A56" s="45"/>
      <c r="B56" s="49"/>
      <c r="C56" s="49"/>
      <c r="D56" s="49"/>
    </row>
    <row r="57" spans="1:4" x14ac:dyDescent="0.25">
      <c r="A57" s="18" t="s">
        <v>218</v>
      </c>
      <c r="B57" s="4">
        <f>B48+B49-B53+B55</f>
        <v>0</v>
      </c>
      <c r="C57" s="4">
        <f>C48+C49-C53+C55</f>
        <v>44452803.989999995</v>
      </c>
      <c r="D57" s="4">
        <f>D48+D49-D53+D55</f>
        <v>45187952.339999996</v>
      </c>
    </row>
    <row r="58" spans="1:4" x14ac:dyDescent="0.25">
      <c r="A58" s="23"/>
      <c r="B58" s="24"/>
      <c r="C58" s="24"/>
      <c r="D58" s="24"/>
    </row>
    <row r="59" spans="1:4" x14ac:dyDescent="0.25">
      <c r="A59" s="18" t="s">
        <v>219</v>
      </c>
      <c r="B59" s="4">
        <f>B57-B49</f>
        <v>0</v>
      </c>
      <c r="C59" s="4">
        <f>C57-C49</f>
        <v>44452803.989999995</v>
      </c>
      <c r="D59" s="4">
        <f>D57-D49</f>
        <v>45187952.339999996</v>
      </c>
    </row>
    <row r="60" spans="1:4" x14ac:dyDescent="0.25">
      <c r="A60" s="55"/>
      <c r="B60" s="56"/>
      <c r="C60" s="56"/>
      <c r="D60" s="56"/>
    </row>
    <row r="62" spans="1:4" ht="30" x14ac:dyDescent="0.25">
      <c r="A62" s="13" t="s">
        <v>201</v>
      </c>
      <c r="B62" s="7" t="s">
        <v>208</v>
      </c>
      <c r="C62" s="7" t="s">
        <v>186</v>
      </c>
      <c r="D62" s="7" t="s">
        <v>187</v>
      </c>
    </row>
    <row r="63" spans="1:4" x14ac:dyDescent="0.25">
      <c r="A63" s="95" t="s">
        <v>190</v>
      </c>
      <c r="B63" s="98">
        <f>B10</f>
        <v>0</v>
      </c>
      <c r="C63" s="98">
        <f>C10</f>
        <v>0</v>
      </c>
      <c r="D63" s="98">
        <f>D10</f>
        <v>0</v>
      </c>
    </row>
    <row r="64" spans="1:4" ht="30" x14ac:dyDescent="0.25">
      <c r="A64" s="21" t="s">
        <v>220</v>
      </c>
      <c r="B64" s="14">
        <f>B65-B66</f>
        <v>0</v>
      </c>
      <c r="C64" s="14">
        <f>C65-C66</f>
        <v>0</v>
      </c>
      <c r="D64" s="14">
        <f>D65-D66</f>
        <v>0</v>
      </c>
    </row>
    <row r="65" spans="1:4" x14ac:dyDescent="0.25">
      <c r="A65" s="97" t="s">
        <v>211</v>
      </c>
      <c r="B65" s="94">
        <v>0</v>
      </c>
      <c r="C65" s="94">
        <v>0</v>
      </c>
      <c r="D65" s="94">
        <v>0</v>
      </c>
    </row>
    <row r="66" spans="1:4" x14ac:dyDescent="0.25">
      <c r="A66" s="97" t="s">
        <v>214</v>
      </c>
      <c r="B66" s="94">
        <v>0</v>
      </c>
      <c r="C66" s="94">
        <v>0</v>
      </c>
      <c r="D66" s="94">
        <v>0</v>
      </c>
    </row>
    <row r="67" spans="1:4" x14ac:dyDescent="0.25">
      <c r="A67" s="45"/>
      <c r="B67" s="91"/>
      <c r="C67" s="91"/>
      <c r="D67" s="91"/>
    </row>
    <row r="68" spans="1:4" x14ac:dyDescent="0.25">
      <c r="A68" s="58" t="s">
        <v>221</v>
      </c>
      <c r="B68" s="94">
        <f>B15</f>
        <v>0</v>
      </c>
      <c r="C68" s="94">
        <f>C15</f>
        <v>0</v>
      </c>
      <c r="D68" s="94">
        <f>D15</f>
        <v>0</v>
      </c>
    </row>
    <row r="69" spans="1:4" x14ac:dyDescent="0.25">
      <c r="A69" s="45"/>
      <c r="B69" s="91"/>
      <c r="C69" s="91"/>
      <c r="D69" s="91"/>
    </row>
    <row r="70" spans="1:4" x14ac:dyDescent="0.25">
      <c r="A70" s="58" t="s">
        <v>197</v>
      </c>
      <c r="B70" s="16">
        <v>0</v>
      </c>
      <c r="C70" s="94">
        <f>C19</f>
        <v>0</v>
      </c>
      <c r="D70" s="94">
        <f>D19</f>
        <v>0</v>
      </c>
    </row>
    <row r="71" spans="1:4" x14ac:dyDescent="0.25">
      <c r="A71" s="45"/>
      <c r="B71" s="91"/>
      <c r="C71" s="91"/>
      <c r="D71" s="91"/>
    </row>
    <row r="72" spans="1:4" x14ac:dyDescent="0.25">
      <c r="A72" s="18" t="s">
        <v>222</v>
      </c>
      <c r="B72" s="14">
        <f>B63+B64-B68+B70</f>
        <v>0</v>
      </c>
      <c r="C72" s="14">
        <f>C63+C64-C68+C70</f>
        <v>0</v>
      </c>
      <c r="D72" s="14">
        <f>D63+D64-D68+D70</f>
        <v>0</v>
      </c>
    </row>
    <row r="73" spans="1:4" x14ac:dyDescent="0.25">
      <c r="A73" s="45"/>
      <c r="B73" s="91"/>
      <c r="C73" s="91"/>
      <c r="D73" s="91"/>
    </row>
    <row r="74" spans="1:4" x14ac:dyDescent="0.25">
      <c r="A74" s="18" t="s">
        <v>223</v>
      </c>
      <c r="B74" s="14">
        <f>B72-B64</f>
        <v>0</v>
      </c>
      <c r="C74" s="14">
        <f>C72-C64</f>
        <v>0</v>
      </c>
      <c r="D74" s="14">
        <f>D72-D64</f>
        <v>0</v>
      </c>
    </row>
    <row r="75" spans="1:4" x14ac:dyDescent="0.25">
      <c r="A75" s="55"/>
      <c r="B75" s="82"/>
      <c r="C75" s="82"/>
      <c r="D75" s="82"/>
    </row>
  </sheetData>
  <mergeCells count="1">
    <mergeCell ref="A1:D1"/>
  </mergeCells>
  <dataValidations count="1">
    <dataValidation type="decimal" allowBlank="1" showInputMessage="1" showErrorMessage="1" sqref="B63:D74 B37:D44 B29:D33 B48:D59 B8:D25" xr:uid="{526B69E6-A0FC-40A5-8CD2-3BD25F9CDCA2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D8 B29:D33 B37:D44 B48:D59 B63:D74 B10:D13 B15:D17 B19:D25 B18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1F2CE-1958-4540-93CF-2AD8201AC237}">
  <sheetPr>
    <outlinePr summaryBelow="0"/>
  </sheetPr>
  <dimension ref="A1:G76"/>
  <sheetViews>
    <sheetView showGridLines="0" topLeftCell="A34" zoomScale="75" zoomScaleNormal="75" workbookViewId="0">
      <selection activeCell="A33" sqref="A33"/>
    </sheetView>
  </sheetViews>
  <sheetFormatPr baseColWidth="10" defaultColWidth="11" defaultRowHeight="15" x14ac:dyDescent="0.25"/>
  <cols>
    <col min="1" max="1" width="87" bestFit="1" customWidth="1"/>
    <col min="2" max="2" width="22.28515625" bestFit="1" customWidth="1"/>
    <col min="3" max="3" width="20.5703125" bestFit="1" customWidth="1"/>
    <col min="4" max="4" width="22.28515625" bestFit="1" customWidth="1"/>
    <col min="5" max="5" width="21.85546875" bestFit="1" customWidth="1"/>
    <col min="6" max="6" width="22.28515625" bestFit="1" customWidth="1"/>
    <col min="7" max="7" width="21.28515625" bestFit="1" customWidth="1"/>
    <col min="8" max="8" width="11" customWidth="1"/>
  </cols>
  <sheetData>
    <row r="1" spans="1:7" ht="40.9" customHeight="1" x14ac:dyDescent="0.25">
      <c r="A1" s="183" t="s">
        <v>224</v>
      </c>
      <c r="B1" s="184"/>
      <c r="C1" s="184"/>
      <c r="D1" s="184"/>
      <c r="E1" s="184"/>
      <c r="F1" s="184"/>
      <c r="G1" s="185"/>
    </row>
    <row r="2" spans="1:7" x14ac:dyDescent="0.25">
      <c r="A2" s="110" t="str">
        <f>'Formato 1'!A2</f>
        <v>Poder Legislativo del Estado de Guanajuato (a)</v>
      </c>
      <c r="B2" s="111"/>
      <c r="C2" s="111"/>
      <c r="D2" s="111"/>
      <c r="E2" s="111"/>
      <c r="F2" s="111"/>
      <c r="G2" s="112"/>
    </row>
    <row r="3" spans="1:7" x14ac:dyDescent="0.25">
      <c r="A3" s="113" t="s">
        <v>225</v>
      </c>
      <c r="B3" s="114"/>
      <c r="C3" s="114"/>
      <c r="D3" s="114"/>
      <c r="E3" s="114"/>
      <c r="F3" s="114"/>
      <c r="G3" s="115"/>
    </row>
    <row r="4" spans="1:7" x14ac:dyDescent="0.25">
      <c r="A4" s="113" t="str">
        <f>'Formato 3'!A4</f>
        <v>Del 1 de Enero al 31 de Marzo de 2024 (b)</v>
      </c>
      <c r="B4" s="114"/>
      <c r="C4" s="114"/>
      <c r="D4" s="114"/>
      <c r="E4" s="114"/>
      <c r="F4" s="114"/>
      <c r="G4" s="115"/>
    </row>
    <row r="5" spans="1:7" x14ac:dyDescent="0.25">
      <c r="A5" s="116" t="s">
        <v>2</v>
      </c>
      <c r="B5" s="117"/>
      <c r="C5" s="117"/>
      <c r="D5" s="117"/>
      <c r="E5" s="117"/>
      <c r="F5" s="117"/>
      <c r="G5" s="118"/>
    </row>
    <row r="6" spans="1:7" x14ac:dyDescent="0.25">
      <c r="A6" s="187" t="s">
        <v>226</v>
      </c>
      <c r="B6" s="189" t="s">
        <v>227</v>
      </c>
      <c r="C6" s="189"/>
      <c r="D6" s="189"/>
      <c r="E6" s="189"/>
      <c r="F6" s="189"/>
      <c r="G6" s="189" t="s">
        <v>228</v>
      </c>
    </row>
    <row r="7" spans="1:7" ht="30" x14ac:dyDescent="0.25">
      <c r="A7" s="188"/>
      <c r="B7" s="25" t="s">
        <v>229</v>
      </c>
      <c r="C7" s="7" t="s">
        <v>230</v>
      </c>
      <c r="D7" s="25" t="s">
        <v>231</v>
      </c>
      <c r="E7" s="25" t="s">
        <v>186</v>
      </c>
      <c r="F7" s="25" t="s">
        <v>232</v>
      </c>
      <c r="G7" s="189"/>
    </row>
    <row r="8" spans="1:7" x14ac:dyDescent="0.25">
      <c r="A8" s="26" t="s">
        <v>233</v>
      </c>
      <c r="B8" s="91"/>
      <c r="C8" s="91"/>
      <c r="D8" s="91"/>
      <c r="E8" s="91"/>
      <c r="F8" s="91"/>
      <c r="G8" s="91"/>
    </row>
    <row r="9" spans="1:7" x14ac:dyDescent="0.25">
      <c r="A9" s="58" t="s">
        <v>234</v>
      </c>
      <c r="B9" s="47">
        <v>0</v>
      </c>
      <c r="C9" s="47">
        <v>0</v>
      </c>
      <c r="D9" s="47">
        <v>0</v>
      </c>
      <c r="E9" s="47">
        <v>0</v>
      </c>
      <c r="F9" s="47">
        <v>0</v>
      </c>
      <c r="G9" s="47">
        <f>F9-B9</f>
        <v>0</v>
      </c>
    </row>
    <row r="10" spans="1:7" x14ac:dyDescent="0.25">
      <c r="A10" s="58" t="s">
        <v>235</v>
      </c>
      <c r="B10" s="47">
        <v>0</v>
      </c>
      <c r="C10" s="47">
        <v>0</v>
      </c>
      <c r="D10" s="47">
        <v>0</v>
      </c>
      <c r="E10" s="47">
        <v>0</v>
      </c>
      <c r="F10" s="47">
        <v>0</v>
      </c>
      <c r="G10" s="47">
        <f>F10-B10</f>
        <v>0</v>
      </c>
    </row>
    <row r="11" spans="1:7" x14ac:dyDescent="0.25">
      <c r="A11" s="58" t="s">
        <v>236</v>
      </c>
      <c r="B11" s="47">
        <v>0</v>
      </c>
      <c r="C11" s="47">
        <v>0</v>
      </c>
      <c r="D11" s="47">
        <v>0</v>
      </c>
      <c r="E11" s="47">
        <v>0</v>
      </c>
      <c r="F11" s="47">
        <v>0</v>
      </c>
      <c r="G11" s="47">
        <f t="shared" ref="G11:G12" si="0">F11-B11</f>
        <v>0</v>
      </c>
    </row>
    <row r="12" spans="1:7" x14ac:dyDescent="0.25">
      <c r="A12" s="58" t="s">
        <v>237</v>
      </c>
      <c r="B12" s="47">
        <v>0</v>
      </c>
      <c r="C12" s="47">
        <v>0</v>
      </c>
      <c r="D12" s="47">
        <v>0</v>
      </c>
      <c r="E12" s="47">
        <v>0</v>
      </c>
      <c r="F12" s="47">
        <v>0</v>
      </c>
      <c r="G12" s="47">
        <f t="shared" si="0"/>
        <v>0</v>
      </c>
    </row>
    <row r="13" spans="1:7" x14ac:dyDescent="0.25">
      <c r="A13" s="58" t="s">
        <v>238</v>
      </c>
      <c r="B13" s="47">
        <v>10517584</v>
      </c>
      <c r="C13" s="47">
        <v>0</v>
      </c>
      <c r="D13" s="47">
        <v>10517584</v>
      </c>
      <c r="E13" s="47">
        <v>1790061.38</v>
      </c>
      <c r="F13" s="47">
        <v>1790061.38</v>
      </c>
      <c r="G13" s="47">
        <v>-8727522.620000001</v>
      </c>
    </row>
    <row r="14" spans="1:7" x14ac:dyDescent="0.25">
      <c r="A14" s="58" t="s">
        <v>239</v>
      </c>
      <c r="B14" s="47">
        <v>0</v>
      </c>
      <c r="C14" s="47">
        <v>0</v>
      </c>
      <c r="D14" s="47">
        <v>0</v>
      </c>
      <c r="E14" s="47">
        <v>0</v>
      </c>
      <c r="F14" s="47">
        <v>0</v>
      </c>
      <c r="G14" s="47">
        <v>0</v>
      </c>
    </row>
    <row r="15" spans="1:7" x14ac:dyDescent="0.25">
      <c r="A15" s="58" t="s">
        <v>240</v>
      </c>
      <c r="B15" s="47">
        <v>1730000</v>
      </c>
      <c r="C15" s="47">
        <v>0</v>
      </c>
      <c r="D15" s="47">
        <v>1730000</v>
      </c>
      <c r="E15" s="47">
        <v>405759.92</v>
      </c>
      <c r="F15" s="47">
        <v>405759.92</v>
      </c>
      <c r="G15" s="47">
        <v>-1324240.08</v>
      </c>
    </row>
    <row r="16" spans="1:7" x14ac:dyDescent="0.25">
      <c r="A16" s="92" t="s">
        <v>241</v>
      </c>
      <c r="B16" s="47">
        <f t="shared" ref="B16:G16" si="1">SUM(B17:B27)</f>
        <v>0</v>
      </c>
      <c r="C16" s="47">
        <f t="shared" si="1"/>
        <v>0</v>
      </c>
      <c r="D16" s="47">
        <f t="shared" si="1"/>
        <v>0</v>
      </c>
      <c r="E16" s="47">
        <f t="shared" si="1"/>
        <v>0</v>
      </c>
      <c r="F16" s="47">
        <f t="shared" si="1"/>
        <v>0</v>
      </c>
      <c r="G16" s="47">
        <f t="shared" si="1"/>
        <v>0</v>
      </c>
    </row>
    <row r="17" spans="1:7" x14ac:dyDescent="0.25">
      <c r="A17" s="77" t="s">
        <v>242</v>
      </c>
      <c r="B17" s="47">
        <v>0</v>
      </c>
      <c r="C17" s="47">
        <v>0</v>
      </c>
      <c r="D17" s="47">
        <v>0</v>
      </c>
      <c r="E17" s="47">
        <v>0</v>
      </c>
      <c r="F17" s="47">
        <v>0</v>
      </c>
      <c r="G17" s="47">
        <f>F17-B17</f>
        <v>0</v>
      </c>
    </row>
    <row r="18" spans="1:7" x14ac:dyDescent="0.25">
      <c r="A18" s="77" t="s">
        <v>243</v>
      </c>
      <c r="B18" s="47">
        <v>0</v>
      </c>
      <c r="C18" s="47">
        <v>0</v>
      </c>
      <c r="D18" s="47">
        <v>0</v>
      </c>
      <c r="E18" s="47">
        <v>0</v>
      </c>
      <c r="F18" s="47">
        <v>0</v>
      </c>
      <c r="G18" s="47">
        <f t="shared" ref="G18:G27" si="2">F18-B18</f>
        <v>0</v>
      </c>
    </row>
    <row r="19" spans="1:7" x14ac:dyDescent="0.25">
      <c r="A19" s="77" t="s">
        <v>244</v>
      </c>
      <c r="B19" s="47">
        <v>0</v>
      </c>
      <c r="C19" s="47">
        <v>0</v>
      </c>
      <c r="D19" s="47">
        <v>0</v>
      </c>
      <c r="E19" s="47">
        <v>0</v>
      </c>
      <c r="F19" s="47">
        <v>0</v>
      </c>
      <c r="G19" s="47">
        <f t="shared" si="2"/>
        <v>0</v>
      </c>
    </row>
    <row r="20" spans="1:7" x14ac:dyDescent="0.25">
      <c r="A20" s="77" t="s">
        <v>245</v>
      </c>
      <c r="B20" s="47">
        <v>0</v>
      </c>
      <c r="C20" s="47">
        <v>0</v>
      </c>
      <c r="D20" s="47">
        <v>0</v>
      </c>
      <c r="E20" s="47">
        <v>0</v>
      </c>
      <c r="F20" s="47">
        <v>0</v>
      </c>
      <c r="G20" s="47">
        <f t="shared" si="2"/>
        <v>0</v>
      </c>
    </row>
    <row r="21" spans="1:7" x14ac:dyDescent="0.25">
      <c r="A21" s="77" t="s">
        <v>246</v>
      </c>
      <c r="B21" s="47">
        <v>0</v>
      </c>
      <c r="C21" s="47">
        <v>0</v>
      </c>
      <c r="D21" s="47">
        <v>0</v>
      </c>
      <c r="E21" s="47">
        <v>0</v>
      </c>
      <c r="F21" s="47">
        <v>0</v>
      </c>
      <c r="G21" s="47">
        <f t="shared" si="2"/>
        <v>0</v>
      </c>
    </row>
    <row r="22" spans="1:7" x14ac:dyDescent="0.25">
      <c r="A22" s="77" t="s">
        <v>247</v>
      </c>
      <c r="B22" s="47">
        <v>0</v>
      </c>
      <c r="C22" s="47">
        <v>0</v>
      </c>
      <c r="D22" s="47">
        <v>0</v>
      </c>
      <c r="E22" s="47">
        <v>0</v>
      </c>
      <c r="F22" s="47">
        <v>0</v>
      </c>
      <c r="G22" s="47">
        <f t="shared" si="2"/>
        <v>0</v>
      </c>
    </row>
    <row r="23" spans="1:7" x14ac:dyDescent="0.25">
      <c r="A23" s="77" t="s">
        <v>248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f t="shared" si="2"/>
        <v>0</v>
      </c>
    </row>
    <row r="24" spans="1:7" x14ac:dyDescent="0.25">
      <c r="A24" s="77" t="s">
        <v>249</v>
      </c>
      <c r="B24" s="47">
        <v>0</v>
      </c>
      <c r="C24" s="47">
        <v>0</v>
      </c>
      <c r="D24" s="47">
        <v>0</v>
      </c>
      <c r="E24" s="47">
        <v>0</v>
      </c>
      <c r="F24" s="47">
        <v>0</v>
      </c>
      <c r="G24" s="47">
        <f t="shared" si="2"/>
        <v>0</v>
      </c>
    </row>
    <row r="25" spans="1:7" x14ac:dyDescent="0.25">
      <c r="A25" s="77" t="s">
        <v>250</v>
      </c>
      <c r="B25" s="47">
        <v>0</v>
      </c>
      <c r="C25" s="47">
        <v>0</v>
      </c>
      <c r="D25" s="47">
        <v>0</v>
      </c>
      <c r="E25" s="47">
        <v>0</v>
      </c>
      <c r="F25" s="47">
        <v>0</v>
      </c>
      <c r="G25" s="47">
        <f t="shared" si="2"/>
        <v>0</v>
      </c>
    </row>
    <row r="26" spans="1:7" x14ac:dyDescent="0.25">
      <c r="A26" s="77" t="s">
        <v>251</v>
      </c>
      <c r="B26" s="47">
        <v>0</v>
      </c>
      <c r="C26" s="47">
        <v>0</v>
      </c>
      <c r="D26" s="47">
        <v>0</v>
      </c>
      <c r="E26" s="47">
        <v>0</v>
      </c>
      <c r="F26" s="47">
        <v>0</v>
      </c>
      <c r="G26" s="47">
        <f t="shared" si="2"/>
        <v>0</v>
      </c>
    </row>
    <row r="27" spans="1:7" x14ac:dyDescent="0.25">
      <c r="A27" s="77" t="s">
        <v>252</v>
      </c>
      <c r="B27" s="47">
        <v>0</v>
      </c>
      <c r="C27" s="47">
        <v>0</v>
      </c>
      <c r="D27" s="47">
        <v>0</v>
      </c>
      <c r="E27" s="47">
        <v>0</v>
      </c>
      <c r="F27" s="47">
        <v>0</v>
      </c>
      <c r="G27" s="47">
        <f t="shared" si="2"/>
        <v>0</v>
      </c>
    </row>
    <row r="28" spans="1:7" x14ac:dyDescent="0.25">
      <c r="A28" s="58" t="s">
        <v>253</v>
      </c>
      <c r="B28" s="47">
        <f t="shared" ref="B28:G28" si="3">SUM(B29:B33)</f>
        <v>0</v>
      </c>
      <c r="C28" s="47">
        <f t="shared" si="3"/>
        <v>0</v>
      </c>
      <c r="D28" s="47">
        <f t="shared" si="3"/>
        <v>0</v>
      </c>
      <c r="E28" s="47">
        <f t="shared" si="3"/>
        <v>0</v>
      </c>
      <c r="F28" s="47">
        <f t="shared" si="3"/>
        <v>0</v>
      </c>
      <c r="G28" s="47">
        <f t="shared" si="3"/>
        <v>0</v>
      </c>
    </row>
    <row r="29" spans="1:7" x14ac:dyDescent="0.25">
      <c r="A29" s="77" t="s">
        <v>254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f>F29-B29</f>
        <v>0</v>
      </c>
    </row>
    <row r="30" spans="1:7" x14ac:dyDescent="0.25">
      <c r="A30" s="77" t="s">
        <v>255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f t="shared" ref="G30:G33" si="4">F30-B30</f>
        <v>0</v>
      </c>
    </row>
    <row r="31" spans="1:7" x14ac:dyDescent="0.25">
      <c r="A31" s="77" t="s">
        <v>256</v>
      </c>
      <c r="B31" s="47">
        <v>0</v>
      </c>
      <c r="C31" s="47">
        <v>0</v>
      </c>
      <c r="D31" s="47">
        <v>0</v>
      </c>
      <c r="E31" s="47">
        <v>0</v>
      </c>
      <c r="F31" s="47">
        <v>0</v>
      </c>
      <c r="G31" s="47">
        <f t="shared" si="4"/>
        <v>0</v>
      </c>
    </row>
    <row r="32" spans="1:7" x14ac:dyDescent="0.25">
      <c r="A32" s="77" t="s">
        <v>257</v>
      </c>
      <c r="B32" s="47">
        <v>0</v>
      </c>
      <c r="C32" s="47">
        <v>0</v>
      </c>
      <c r="D32" s="47">
        <v>0</v>
      </c>
      <c r="E32" s="47">
        <v>0</v>
      </c>
      <c r="F32" s="47">
        <v>0</v>
      </c>
      <c r="G32" s="47">
        <f t="shared" si="4"/>
        <v>0</v>
      </c>
    </row>
    <row r="33" spans="1:7" ht="14.45" customHeight="1" x14ac:dyDescent="0.25">
      <c r="A33" s="77" t="s">
        <v>258</v>
      </c>
      <c r="B33" s="47">
        <v>0</v>
      </c>
      <c r="C33" s="47">
        <v>0</v>
      </c>
      <c r="D33" s="47">
        <v>0</v>
      </c>
      <c r="E33" s="47">
        <v>0</v>
      </c>
      <c r="F33" s="47">
        <v>0</v>
      </c>
      <c r="G33" s="47">
        <f t="shared" si="4"/>
        <v>0</v>
      </c>
    </row>
    <row r="34" spans="1:7" ht="14.45" customHeight="1" x14ac:dyDescent="0.25">
      <c r="A34" s="58" t="s">
        <v>259</v>
      </c>
      <c r="B34" s="47">
        <v>719738328</v>
      </c>
      <c r="C34" s="47">
        <v>0</v>
      </c>
      <c r="D34" s="47">
        <v>719738328</v>
      </c>
      <c r="E34" s="47">
        <v>175185955.31999999</v>
      </c>
      <c r="F34" s="47">
        <v>175185955.31999999</v>
      </c>
      <c r="G34" s="47">
        <v>-544552372.68000007</v>
      </c>
    </row>
    <row r="35" spans="1:7" ht="14.45" customHeight="1" x14ac:dyDescent="0.25">
      <c r="A35" s="58" t="s">
        <v>260</v>
      </c>
      <c r="B35" s="47">
        <f t="shared" ref="B35:G35" si="5">B36</f>
        <v>0</v>
      </c>
      <c r="C35" s="47">
        <f t="shared" si="5"/>
        <v>0</v>
      </c>
      <c r="D35" s="47">
        <f t="shared" si="5"/>
        <v>0</v>
      </c>
      <c r="E35" s="47">
        <f t="shared" si="5"/>
        <v>0</v>
      </c>
      <c r="F35" s="47">
        <f t="shared" si="5"/>
        <v>0</v>
      </c>
      <c r="G35" s="47">
        <f t="shared" si="5"/>
        <v>0</v>
      </c>
    </row>
    <row r="36" spans="1:7" ht="14.45" customHeight="1" x14ac:dyDescent="0.25">
      <c r="A36" s="77" t="s">
        <v>261</v>
      </c>
      <c r="B36" s="47">
        <v>0</v>
      </c>
      <c r="C36" s="47">
        <v>0</v>
      </c>
      <c r="D36" s="47">
        <v>0</v>
      </c>
      <c r="E36" s="47">
        <v>0</v>
      </c>
      <c r="F36" s="47">
        <v>0</v>
      </c>
      <c r="G36" s="47">
        <f>F36-B36</f>
        <v>0</v>
      </c>
    </row>
    <row r="37" spans="1:7" ht="14.45" customHeight="1" x14ac:dyDescent="0.25">
      <c r="A37" s="58" t="s">
        <v>262</v>
      </c>
      <c r="B37" s="47">
        <f t="shared" ref="B37:G37" si="6">B38+B39</f>
        <v>0</v>
      </c>
      <c r="C37" s="47">
        <f t="shared" si="6"/>
        <v>0</v>
      </c>
      <c r="D37" s="47">
        <f t="shared" si="6"/>
        <v>0</v>
      </c>
      <c r="E37" s="47">
        <f t="shared" si="6"/>
        <v>0</v>
      </c>
      <c r="F37" s="47">
        <f t="shared" si="6"/>
        <v>0</v>
      </c>
      <c r="G37" s="47">
        <f t="shared" si="6"/>
        <v>0</v>
      </c>
    </row>
    <row r="38" spans="1:7" x14ac:dyDescent="0.25">
      <c r="A38" s="77" t="s">
        <v>263</v>
      </c>
      <c r="B38" s="47">
        <v>0</v>
      </c>
      <c r="C38" s="47">
        <v>0</v>
      </c>
      <c r="D38" s="47">
        <v>0</v>
      </c>
      <c r="E38" s="47">
        <v>0</v>
      </c>
      <c r="F38" s="47">
        <v>0</v>
      </c>
      <c r="G38" s="47">
        <f>F38-B38</f>
        <v>0</v>
      </c>
    </row>
    <row r="39" spans="1:7" x14ac:dyDescent="0.25">
      <c r="A39" s="77" t="s">
        <v>264</v>
      </c>
      <c r="B39" s="47">
        <v>0</v>
      </c>
      <c r="C39" s="47">
        <v>0</v>
      </c>
      <c r="D39" s="47">
        <v>0</v>
      </c>
      <c r="E39" s="47">
        <v>0</v>
      </c>
      <c r="F39" s="47">
        <v>0</v>
      </c>
      <c r="G39" s="47">
        <f>F39-B39</f>
        <v>0</v>
      </c>
    </row>
    <row r="40" spans="1:7" x14ac:dyDescent="0.25">
      <c r="A40" s="45"/>
      <c r="B40" s="47"/>
      <c r="C40" s="47"/>
      <c r="D40" s="47"/>
      <c r="E40" s="47"/>
      <c r="F40" s="47"/>
      <c r="G40" s="47"/>
    </row>
    <row r="41" spans="1:7" x14ac:dyDescent="0.25">
      <c r="A41" s="3" t="s">
        <v>265</v>
      </c>
      <c r="B41" s="4">
        <f t="shared" ref="B41:G41" si="7">SUM(B9,B10,B11,B12,B13,B14,B15,B16,B28,B34,B35,B37)</f>
        <v>731985912</v>
      </c>
      <c r="C41" s="4">
        <f t="shared" si="7"/>
        <v>0</v>
      </c>
      <c r="D41" s="4">
        <f t="shared" si="7"/>
        <v>731985912</v>
      </c>
      <c r="E41" s="4">
        <f>SUM(E9,E10,E11,E12,E13,E14,E15,E16,E28,E34,E35,E37)</f>
        <v>177381776.62</v>
      </c>
      <c r="F41" s="4">
        <f t="shared" si="7"/>
        <v>177381776.62</v>
      </c>
      <c r="G41" s="4">
        <f t="shared" si="7"/>
        <v>-554604135.38000011</v>
      </c>
    </row>
    <row r="42" spans="1:7" x14ac:dyDescent="0.25">
      <c r="A42" s="3" t="s">
        <v>266</v>
      </c>
      <c r="B42" s="93"/>
      <c r="C42" s="93"/>
      <c r="D42" s="93"/>
      <c r="E42" s="93"/>
      <c r="F42" s="93"/>
      <c r="G42" s="4">
        <f>IF(G41&gt;0,G41,0)</f>
        <v>0</v>
      </c>
    </row>
    <row r="43" spans="1:7" x14ac:dyDescent="0.25">
      <c r="A43" s="45"/>
      <c r="B43" s="49"/>
      <c r="C43" s="49"/>
      <c r="D43" s="49"/>
      <c r="E43" s="49"/>
      <c r="F43" s="49"/>
      <c r="G43" s="49"/>
    </row>
    <row r="44" spans="1:7" x14ac:dyDescent="0.25">
      <c r="A44" s="3" t="s">
        <v>267</v>
      </c>
      <c r="B44" s="49"/>
      <c r="C44" s="49"/>
      <c r="D44" s="49"/>
      <c r="E44" s="49"/>
      <c r="F44" s="49"/>
      <c r="G44" s="49"/>
    </row>
    <row r="45" spans="1:7" x14ac:dyDescent="0.25">
      <c r="A45" s="58" t="s">
        <v>268</v>
      </c>
      <c r="B45" s="47">
        <f t="shared" ref="B45:G45" si="8">SUM(B46:B53)</f>
        <v>0</v>
      </c>
      <c r="C45" s="47">
        <f t="shared" si="8"/>
        <v>0</v>
      </c>
      <c r="D45" s="47">
        <f t="shared" si="8"/>
        <v>0</v>
      </c>
      <c r="E45" s="47">
        <f t="shared" si="8"/>
        <v>0</v>
      </c>
      <c r="F45" s="47">
        <f t="shared" si="8"/>
        <v>0</v>
      </c>
      <c r="G45" s="47">
        <f t="shared" si="8"/>
        <v>0</v>
      </c>
    </row>
    <row r="46" spans="1:7" x14ac:dyDescent="0.25">
      <c r="A46" s="80" t="s">
        <v>269</v>
      </c>
      <c r="B46" s="47">
        <v>0</v>
      </c>
      <c r="C46" s="47">
        <v>0</v>
      </c>
      <c r="D46" s="47">
        <v>0</v>
      </c>
      <c r="E46" s="47">
        <v>0</v>
      </c>
      <c r="F46" s="47">
        <v>0</v>
      </c>
      <c r="G46" s="47">
        <f>F46-B46</f>
        <v>0</v>
      </c>
    </row>
    <row r="47" spans="1:7" x14ac:dyDescent="0.25">
      <c r="A47" s="80" t="s">
        <v>270</v>
      </c>
      <c r="B47" s="47">
        <v>0</v>
      </c>
      <c r="C47" s="47">
        <v>0</v>
      </c>
      <c r="D47" s="47">
        <v>0</v>
      </c>
      <c r="E47" s="47">
        <v>0</v>
      </c>
      <c r="F47" s="47">
        <v>0</v>
      </c>
      <c r="G47" s="47">
        <f t="shared" ref="G47:G52" si="9">F47-B47</f>
        <v>0</v>
      </c>
    </row>
    <row r="48" spans="1:7" x14ac:dyDescent="0.25">
      <c r="A48" s="80" t="s">
        <v>271</v>
      </c>
      <c r="B48" s="47">
        <v>0</v>
      </c>
      <c r="C48" s="47">
        <v>0</v>
      </c>
      <c r="D48" s="47">
        <v>0</v>
      </c>
      <c r="E48" s="47">
        <v>0</v>
      </c>
      <c r="F48" s="47">
        <v>0</v>
      </c>
      <c r="G48" s="47">
        <f t="shared" si="9"/>
        <v>0</v>
      </c>
    </row>
    <row r="49" spans="1:7" ht="30" x14ac:dyDescent="0.25">
      <c r="A49" s="80" t="s">
        <v>272</v>
      </c>
      <c r="B49" s="47">
        <v>0</v>
      </c>
      <c r="C49" s="47">
        <v>0</v>
      </c>
      <c r="D49" s="47">
        <v>0</v>
      </c>
      <c r="E49" s="47">
        <v>0</v>
      </c>
      <c r="F49" s="47">
        <v>0</v>
      </c>
      <c r="G49" s="47">
        <f t="shared" si="9"/>
        <v>0</v>
      </c>
    </row>
    <row r="50" spans="1:7" x14ac:dyDescent="0.25">
      <c r="A50" s="80" t="s">
        <v>273</v>
      </c>
      <c r="B50" s="47">
        <v>0</v>
      </c>
      <c r="C50" s="47">
        <v>0</v>
      </c>
      <c r="D50" s="47">
        <v>0</v>
      </c>
      <c r="E50" s="47">
        <v>0</v>
      </c>
      <c r="F50" s="47">
        <v>0</v>
      </c>
      <c r="G50" s="47">
        <f t="shared" si="9"/>
        <v>0</v>
      </c>
    </row>
    <row r="51" spans="1:7" x14ac:dyDescent="0.25">
      <c r="A51" s="80" t="s">
        <v>274</v>
      </c>
      <c r="B51" s="47">
        <v>0</v>
      </c>
      <c r="C51" s="47">
        <v>0</v>
      </c>
      <c r="D51" s="47">
        <v>0</v>
      </c>
      <c r="E51" s="47">
        <v>0</v>
      </c>
      <c r="F51" s="47">
        <v>0</v>
      </c>
      <c r="G51" s="47">
        <f t="shared" si="9"/>
        <v>0</v>
      </c>
    </row>
    <row r="52" spans="1:7" ht="30" x14ac:dyDescent="0.25">
      <c r="A52" s="81" t="s">
        <v>275</v>
      </c>
      <c r="B52" s="47">
        <v>0</v>
      </c>
      <c r="C52" s="47">
        <v>0</v>
      </c>
      <c r="D52" s="47">
        <v>0</v>
      </c>
      <c r="E52" s="47">
        <v>0</v>
      </c>
      <c r="F52" s="47">
        <v>0</v>
      </c>
      <c r="G52" s="47">
        <f t="shared" si="9"/>
        <v>0</v>
      </c>
    </row>
    <row r="53" spans="1:7" x14ac:dyDescent="0.25">
      <c r="A53" s="77" t="s">
        <v>276</v>
      </c>
      <c r="B53" s="47">
        <v>0</v>
      </c>
      <c r="C53" s="47">
        <v>0</v>
      </c>
      <c r="D53" s="47">
        <v>0</v>
      </c>
      <c r="E53" s="47">
        <v>0</v>
      </c>
      <c r="F53" s="47">
        <v>0</v>
      </c>
      <c r="G53" s="47">
        <f>F53-B53</f>
        <v>0</v>
      </c>
    </row>
    <row r="54" spans="1:7" x14ac:dyDescent="0.25">
      <c r="A54" s="58" t="s">
        <v>277</v>
      </c>
      <c r="B54" s="47">
        <f t="shared" ref="B54:G54" si="10">SUM(B55:B58)</f>
        <v>0</v>
      </c>
      <c r="C54" s="47">
        <f t="shared" si="10"/>
        <v>0</v>
      </c>
      <c r="D54" s="47">
        <f t="shared" si="10"/>
        <v>0</v>
      </c>
      <c r="E54" s="47">
        <f t="shared" si="10"/>
        <v>0</v>
      </c>
      <c r="F54" s="47">
        <f t="shared" si="10"/>
        <v>0</v>
      </c>
      <c r="G54" s="47">
        <f t="shared" si="10"/>
        <v>0</v>
      </c>
    </row>
    <row r="55" spans="1:7" x14ac:dyDescent="0.25">
      <c r="A55" s="81" t="s">
        <v>278</v>
      </c>
      <c r="B55" s="47">
        <v>0</v>
      </c>
      <c r="C55" s="47">
        <v>0</v>
      </c>
      <c r="D55" s="47">
        <v>0</v>
      </c>
      <c r="E55" s="47">
        <v>0</v>
      </c>
      <c r="F55" s="47">
        <v>0</v>
      </c>
      <c r="G55" s="47">
        <f>F55-B55</f>
        <v>0</v>
      </c>
    </row>
    <row r="56" spans="1:7" x14ac:dyDescent="0.25">
      <c r="A56" s="80" t="s">
        <v>279</v>
      </c>
      <c r="B56" s="47">
        <v>0</v>
      </c>
      <c r="C56" s="47">
        <v>0</v>
      </c>
      <c r="D56" s="47">
        <v>0</v>
      </c>
      <c r="E56" s="47">
        <v>0</v>
      </c>
      <c r="F56" s="47">
        <v>0</v>
      </c>
      <c r="G56" s="47">
        <f t="shared" ref="G56:G58" si="11">F56-B56</f>
        <v>0</v>
      </c>
    </row>
    <row r="57" spans="1:7" x14ac:dyDescent="0.25">
      <c r="A57" s="80" t="s">
        <v>280</v>
      </c>
      <c r="B57" s="47">
        <v>0</v>
      </c>
      <c r="C57" s="47">
        <v>0</v>
      </c>
      <c r="D57" s="47">
        <v>0</v>
      </c>
      <c r="E57" s="47">
        <v>0</v>
      </c>
      <c r="F57" s="47">
        <v>0</v>
      </c>
      <c r="G57" s="47">
        <f t="shared" si="11"/>
        <v>0</v>
      </c>
    </row>
    <row r="58" spans="1:7" x14ac:dyDescent="0.25">
      <c r="A58" s="81" t="s">
        <v>281</v>
      </c>
      <c r="B58" s="47">
        <v>0</v>
      </c>
      <c r="C58" s="47">
        <v>0</v>
      </c>
      <c r="D58" s="47">
        <v>0</v>
      </c>
      <c r="E58" s="47">
        <v>0</v>
      </c>
      <c r="F58" s="47">
        <v>0</v>
      </c>
      <c r="G58" s="47">
        <f t="shared" si="11"/>
        <v>0</v>
      </c>
    </row>
    <row r="59" spans="1:7" x14ac:dyDescent="0.25">
      <c r="A59" s="58" t="s">
        <v>282</v>
      </c>
      <c r="B59" s="47">
        <f t="shared" ref="B59:G59" si="12">SUM(B60:B61)</f>
        <v>0</v>
      </c>
      <c r="C59" s="47">
        <f t="shared" si="12"/>
        <v>0</v>
      </c>
      <c r="D59" s="47">
        <f t="shared" si="12"/>
        <v>0</v>
      </c>
      <c r="E59" s="47">
        <f t="shared" si="12"/>
        <v>0</v>
      </c>
      <c r="F59" s="47">
        <f t="shared" si="12"/>
        <v>0</v>
      </c>
      <c r="G59" s="47">
        <f t="shared" si="12"/>
        <v>0</v>
      </c>
    </row>
    <row r="60" spans="1:7" x14ac:dyDescent="0.25">
      <c r="A60" s="80" t="s">
        <v>283</v>
      </c>
      <c r="B60" s="47">
        <v>0</v>
      </c>
      <c r="C60" s="47">
        <v>0</v>
      </c>
      <c r="D60" s="47">
        <v>0</v>
      </c>
      <c r="E60" s="47">
        <v>0</v>
      </c>
      <c r="F60" s="47">
        <v>0</v>
      </c>
      <c r="G60" s="47">
        <f>F60-B60</f>
        <v>0</v>
      </c>
    </row>
    <row r="61" spans="1:7" x14ac:dyDescent="0.25">
      <c r="A61" s="80" t="s">
        <v>284</v>
      </c>
      <c r="B61" s="47">
        <v>0</v>
      </c>
      <c r="C61" s="47">
        <v>0</v>
      </c>
      <c r="D61" s="47">
        <v>0</v>
      </c>
      <c r="E61" s="47">
        <v>0</v>
      </c>
      <c r="F61" s="47">
        <v>0</v>
      </c>
      <c r="G61" s="47">
        <f t="shared" ref="G61:G63" si="13">F61-B61</f>
        <v>0</v>
      </c>
    </row>
    <row r="62" spans="1:7" x14ac:dyDescent="0.25">
      <c r="A62" s="58" t="s">
        <v>285</v>
      </c>
      <c r="B62" s="47">
        <v>0</v>
      </c>
      <c r="C62" s="47">
        <v>0</v>
      </c>
      <c r="D62" s="47">
        <v>0</v>
      </c>
      <c r="E62" s="47">
        <v>0</v>
      </c>
      <c r="F62" s="47">
        <v>0</v>
      </c>
      <c r="G62" s="47">
        <f t="shared" si="13"/>
        <v>0</v>
      </c>
    </row>
    <row r="63" spans="1:7" x14ac:dyDescent="0.25">
      <c r="A63" s="58" t="s">
        <v>286</v>
      </c>
      <c r="B63" s="47">
        <v>0</v>
      </c>
      <c r="C63" s="47">
        <v>0</v>
      </c>
      <c r="D63" s="47">
        <v>0</v>
      </c>
      <c r="E63" s="47">
        <v>0</v>
      </c>
      <c r="F63" s="47">
        <v>0</v>
      </c>
      <c r="G63" s="47">
        <f t="shared" si="13"/>
        <v>0</v>
      </c>
    </row>
    <row r="64" spans="1:7" x14ac:dyDescent="0.25">
      <c r="A64" s="45"/>
      <c r="B64" s="49"/>
      <c r="C64" s="49"/>
      <c r="D64" s="49"/>
      <c r="E64" s="49"/>
      <c r="F64" s="49"/>
      <c r="G64" s="49"/>
    </row>
    <row r="65" spans="1:7" x14ac:dyDescent="0.25">
      <c r="A65" s="3" t="s">
        <v>287</v>
      </c>
      <c r="B65" s="4">
        <f t="shared" ref="B65:G65" si="14">B45+B54+B59+B62+B63</f>
        <v>0</v>
      </c>
      <c r="C65" s="4">
        <f t="shared" si="14"/>
        <v>0</v>
      </c>
      <c r="D65" s="4">
        <f t="shared" si="14"/>
        <v>0</v>
      </c>
      <c r="E65" s="4">
        <f t="shared" si="14"/>
        <v>0</v>
      </c>
      <c r="F65" s="4">
        <f t="shared" si="14"/>
        <v>0</v>
      </c>
      <c r="G65" s="4">
        <f t="shared" si="14"/>
        <v>0</v>
      </c>
    </row>
    <row r="66" spans="1:7" x14ac:dyDescent="0.25">
      <c r="A66" s="45"/>
      <c r="B66" s="49"/>
      <c r="C66" s="49"/>
      <c r="D66" s="49"/>
      <c r="E66" s="49"/>
      <c r="F66" s="49"/>
      <c r="G66" s="49"/>
    </row>
    <row r="67" spans="1:7" x14ac:dyDescent="0.25">
      <c r="A67" s="3" t="s">
        <v>288</v>
      </c>
      <c r="B67" s="4">
        <f t="shared" ref="B67:G67" si="15">B68</f>
        <v>0</v>
      </c>
      <c r="C67" s="4">
        <f t="shared" si="15"/>
        <v>20474632.719999999</v>
      </c>
      <c r="D67" s="4">
        <f t="shared" si="15"/>
        <v>20474632.719999999</v>
      </c>
      <c r="E67" s="4">
        <f t="shared" si="15"/>
        <v>0</v>
      </c>
      <c r="F67" s="4">
        <f t="shared" si="15"/>
        <v>0</v>
      </c>
      <c r="G67" s="4">
        <f t="shared" si="15"/>
        <v>0</v>
      </c>
    </row>
    <row r="68" spans="1:7" x14ac:dyDescent="0.25">
      <c r="A68" s="58" t="s">
        <v>289</v>
      </c>
      <c r="B68" s="47">
        <v>0</v>
      </c>
      <c r="C68" s="47">
        <v>20474632.719999999</v>
      </c>
      <c r="D68" s="47">
        <v>20474632.719999999</v>
      </c>
      <c r="E68" s="47">
        <v>0</v>
      </c>
      <c r="F68" s="47">
        <v>0</v>
      </c>
      <c r="G68" s="47">
        <f>F68-B68</f>
        <v>0</v>
      </c>
    </row>
    <row r="69" spans="1:7" x14ac:dyDescent="0.25">
      <c r="A69" s="45"/>
      <c r="B69" s="49"/>
      <c r="C69" s="49"/>
      <c r="D69" s="49"/>
      <c r="E69" s="49"/>
      <c r="F69" s="49"/>
      <c r="G69" s="49"/>
    </row>
    <row r="70" spans="1:7" x14ac:dyDescent="0.25">
      <c r="A70" s="3" t="s">
        <v>290</v>
      </c>
      <c r="B70" s="4">
        <f t="shared" ref="B70:G70" si="16">B41+B65+B67</f>
        <v>731985912</v>
      </c>
      <c r="C70" s="4">
        <f t="shared" si="16"/>
        <v>20474632.719999999</v>
      </c>
      <c r="D70" s="4">
        <f t="shared" si="16"/>
        <v>752460544.72000003</v>
      </c>
      <c r="E70" s="4">
        <f t="shared" si="16"/>
        <v>177381776.62</v>
      </c>
      <c r="F70" s="4">
        <f t="shared" si="16"/>
        <v>177381776.62</v>
      </c>
      <c r="G70" s="4">
        <f t="shared" si="16"/>
        <v>-554604135.38000011</v>
      </c>
    </row>
    <row r="71" spans="1:7" x14ac:dyDescent="0.25">
      <c r="A71" s="45"/>
      <c r="B71" s="49"/>
      <c r="C71" s="49"/>
      <c r="D71" s="49"/>
      <c r="E71" s="49"/>
      <c r="F71" s="49"/>
      <c r="G71" s="49"/>
    </row>
    <row r="72" spans="1:7" x14ac:dyDescent="0.25">
      <c r="A72" s="3" t="s">
        <v>291</v>
      </c>
      <c r="B72" s="49"/>
      <c r="C72" s="49"/>
      <c r="D72" s="49"/>
      <c r="E72" s="49"/>
      <c r="F72" s="49"/>
      <c r="G72" s="49"/>
    </row>
    <row r="73" spans="1:7" ht="30" x14ac:dyDescent="0.25">
      <c r="A73" s="67" t="s">
        <v>292</v>
      </c>
      <c r="B73" s="47">
        <v>0</v>
      </c>
      <c r="C73" s="47">
        <v>0</v>
      </c>
      <c r="D73" s="47">
        <v>0</v>
      </c>
      <c r="E73" s="47">
        <v>0</v>
      </c>
      <c r="F73" s="47">
        <v>0</v>
      </c>
      <c r="G73" s="47">
        <f>F73-B73</f>
        <v>0</v>
      </c>
    </row>
    <row r="74" spans="1:7" ht="30" x14ac:dyDescent="0.25">
      <c r="A74" s="67" t="s">
        <v>293</v>
      </c>
      <c r="B74" s="47">
        <v>0</v>
      </c>
      <c r="C74" s="47">
        <v>0</v>
      </c>
      <c r="D74" s="47">
        <v>0</v>
      </c>
      <c r="E74" s="47">
        <v>0</v>
      </c>
      <c r="F74" s="47">
        <v>0</v>
      </c>
      <c r="G74" s="47">
        <f>F74-B74</f>
        <v>0</v>
      </c>
    </row>
    <row r="75" spans="1:7" x14ac:dyDescent="0.25">
      <c r="A75" s="18" t="s">
        <v>294</v>
      </c>
      <c r="B75" s="4">
        <f t="shared" ref="B75:G75" si="17">B73+B74</f>
        <v>0</v>
      </c>
      <c r="C75" s="4">
        <f t="shared" si="17"/>
        <v>0</v>
      </c>
      <c r="D75" s="4">
        <f t="shared" si="17"/>
        <v>0</v>
      </c>
      <c r="E75" s="4">
        <f t="shared" si="17"/>
        <v>0</v>
      </c>
      <c r="F75" s="4">
        <f t="shared" si="17"/>
        <v>0</v>
      </c>
      <c r="G75" s="4">
        <f t="shared" si="17"/>
        <v>0</v>
      </c>
    </row>
    <row r="76" spans="1:7" x14ac:dyDescent="0.25">
      <c r="A76" s="55"/>
      <c r="B76" s="82"/>
      <c r="C76" s="82"/>
      <c r="D76" s="82"/>
      <c r="E76" s="82"/>
      <c r="F76" s="82"/>
      <c r="G76" s="82"/>
    </row>
  </sheetData>
  <mergeCells count="4">
    <mergeCell ref="A6:A7"/>
    <mergeCell ref="B6:F6"/>
    <mergeCell ref="G6:G7"/>
    <mergeCell ref="A1:G1"/>
  </mergeCells>
  <dataValidations count="1">
    <dataValidation type="decimal" allowBlank="1" showInputMessage="1" showErrorMessage="1" sqref="B9:G75" xr:uid="{DC1946A7-B84E-4C39-8E70-5A154098F50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16:F27 B29:F33 B60:F67 G9:G12 G60:G76 G55:G58 G38:G53 B35:F38 B40:F40 B39 E39:F39 B42:F58 B41:D41 F41 B69:F75 B68 E68:F68" unlockedFormula="1"/>
    <ignoredError sqref="B28:F28 B59:F59" formulaRange="1" unlockedFormula="1"/>
    <ignoredError sqref="G59 G54 G16:G33 G35:G37" formula="1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C36E80-A848-4FB2-86F8-2FB9929A9108}">
  <sheetPr>
    <outlinePr summaryBelow="0"/>
  </sheetPr>
  <dimension ref="A1:G160"/>
  <sheetViews>
    <sheetView showGridLines="0" topLeftCell="A118" zoomScale="75" zoomScaleNormal="75" workbookViewId="0">
      <selection activeCell="A33" sqref="A33"/>
    </sheetView>
  </sheetViews>
  <sheetFormatPr baseColWidth="10" defaultColWidth="11" defaultRowHeight="15" x14ac:dyDescent="0.25"/>
  <cols>
    <col min="1" max="1" width="97" bestFit="1" customWidth="1"/>
    <col min="2" max="2" width="19.140625" customWidth="1"/>
    <col min="3" max="3" width="19.28515625" customWidth="1"/>
    <col min="4" max="6" width="19.140625" bestFit="1" customWidth="1"/>
    <col min="7" max="7" width="16.7109375" bestFit="1" customWidth="1"/>
    <col min="8" max="8" width="2.28515625" customWidth="1"/>
  </cols>
  <sheetData>
    <row r="1" spans="1:7" ht="40.9" customHeight="1" x14ac:dyDescent="0.25">
      <c r="A1" s="192" t="s">
        <v>295</v>
      </c>
      <c r="B1" s="184"/>
      <c r="C1" s="184"/>
      <c r="D1" s="184"/>
      <c r="E1" s="184"/>
      <c r="F1" s="184"/>
      <c r="G1" s="185"/>
    </row>
    <row r="2" spans="1:7" x14ac:dyDescent="0.25">
      <c r="A2" s="125" t="str">
        <f>'Formato 1'!A2</f>
        <v>Poder Legislativo del Estado de Guanajuato (a)</v>
      </c>
      <c r="B2" s="125"/>
      <c r="C2" s="125"/>
      <c r="D2" s="125"/>
      <c r="E2" s="125"/>
      <c r="F2" s="125"/>
      <c r="G2" s="125"/>
    </row>
    <row r="3" spans="1:7" x14ac:dyDescent="0.25">
      <c r="A3" s="126" t="s">
        <v>296</v>
      </c>
      <c r="B3" s="126"/>
      <c r="C3" s="126"/>
      <c r="D3" s="126"/>
      <c r="E3" s="126"/>
      <c r="F3" s="126"/>
      <c r="G3" s="126"/>
    </row>
    <row r="4" spans="1:7" x14ac:dyDescent="0.25">
      <c r="A4" s="126" t="s">
        <v>297</v>
      </c>
      <c r="B4" s="126"/>
      <c r="C4" s="126"/>
      <c r="D4" s="126"/>
      <c r="E4" s="126"/>
      <c r="F4" s="126"/>
      <c r="G4" s="126"/>
    </row>
    <row r="5" spans="1:7" x14ac:dyDescent="0.25">
      <c r="A5" s="126" t="str">
        <f>'Formato 3'!A4</f>
        <v>Del 1 de Enero al 31 de Marzo de 2024 (b)</v>
      </c>
      <c r="B5" s="126"/>
      <c r="C5" s="126"/>
      <c r="D5" s="126"/>
      <c r="E5" s="126"/>
      <c r="F5" s="126"/>
      <c r="G5" s="126"/>
    </row>
    <row r="6" spans="1:7" x14ac:dyDescent="0.25">
      <c r="A6" s="127" t="s">
        <v>2</v>
      </c>
      <c r="B6" s="127"/>
      <c r="C6" s="127"/>
      <c r="D6" s="127"/>
      <c r="E6" s="127"/>
      <c r="F6" s="127"/>
      <c r="G6" s="127"/>
    </row>
    <row r="7" spans="1:7" x14ac:dyDescent="0.25">
      <c r="A7" s="190" t="s">
        <v>4</v>
      </c>
      <c r="B7" s="190" t="s">
        <v>298</v>
      </c>
      <c r="C7" s="190"/>
      <c r="D7" s="190"/>
      <c r="E7" s="190"/>
      <c r="F7" s="190"/>
      <c r="G7" s="191" t="s">
        <v>299</v>
      </c>
    </row>
    <row r="8" spans="1:7" ht="30" x14ac:dyDescent="0.25">
      <c r="A8" s="190"/>
      <c r="B8" s="7" t="s">
        <v>300</v>
      </c>
      <c r="C8" s="7" t="s">
        <v>301</v>
      </c>
      <c r="D8" s="7" t="s">
        <v>302</v>
      </c>
      <c r="E8" s="7" t="s">
        <v>186</v>
      </c>
      <c r="F8" s="7" t="s">
        <v>303</v>
      </c>
      <c r="G8" s="190"/>
    </row>
    <row r="9" spans="1:7" x14ac:dyDescent="0.25">
      <c r="A9" s="27" t="s">
        <v>304</v>
      </c>
      <c r="B9" s="83">
        <v>731985912</v>
      </c>
      <c r="C9" s="83">
        <v>20474632.720000003</v>
      </c>
      <c r="D9" s="83">
        <v>752460544.72000003</v>
      </c>
      <c r="E9" s="83">
        <v>139281948.74000001</v>
      </c>
      <c r="F9" s="83">
        <v>138464443.93000001</v>
      </c>
      <c r="G9" s="83">
        <v>613178595.98000002</v>
      </c>
    </row>
    <row r="10" spans="1:7" x14ac:dyDescent="0.25">
      <c r="A10" s="84" t="s">
        <v>305</v>
      </c>
      <c r="B10" s="83">
        <v>510812483</v>
      </c>
      <c r="C10" s="83">
        <v>2147835.1799999997</v>
      </c>
      <c r="D10" s="83">
        <v>512960318.18000001</v>
      </c>
      <c r="E10" s="83">
        <v>108042003.83</v>
      </c>
      <c r="F10" s="83">
        <v>107728705.73999999</v>
      </c>
      <c r="G10" s="83">
        <v>404918314.35000002</v>
      </c>
    </row>
    <row r="11" spans="1:7" x14ac:dyDescent="0.25">
      <c r="A11" s="85" t="s">
        <v>306</v>
      </c>
      <c r="B11" s="75">
        <v>102575051</v>
      </c>
      <c r="C11" s="75">
        <v>-642128.82999999996</v>
      </c>
      <c r="D11" s="75">
        <v>101932922.17</v>
      </c>
      <c r="E11" s="75">
        <v>24781095.699999999</v>
      </c>
      <c r="F11" s="75">
        <v>24781095.699999999</v>
      </c>
      <c r="G11" s="75">
        <v>77151826.469999999</v>
      </c>
    </row>
    <row r="12" spans="1:7" x14ac:dyDescent="0.25">
      <c r="A12" s="85" t="s">
        <v>307</v>
      </c>
      <c r="B12" s="75">
        <v>27965767</v>
      </c>
      <c r="C12" s="75">
        <v>8511053.1400000006</v>
      </c>
      <c r="D12" s="75">
        <v>36476820.140000001</v>
      </c>
      <c r="E12" s="75">
        <v>7939722.29</v>
      </c>
      <c r="F12" s="75">
        <v>7939722.29</v>
      </c>
      <c r="G12" s="75">
        <v>28537097.850000001</v>
      </c>
    </row>
    <row r="13" spans="1:7" x14ac:dyDescent="0.25">
      <c r="A13" s="85" t="s">
        <v>308</v>
      </c>
      <c r="B13" s="75">
        <v>170039207</v>
      </c>
      <c r="C13" s="75">
        <v>-1550454.83</v>
      </c>
      <c r="D13" s="75">
        <v>168488752.16999999</v>
      </c>
      <c r="E13" s="75">
        <v>27538346.73</v>
      </c>
      <c r="F13" s="75">
        <v>27538346.73</v>
      </c>
      <c r="G13" s="75">
        <v>140950405.44</v>
      </c>
    </row>
    <row r="14" spans="1:7" x14ac:dyDescent="0.25">
      <c r="A14" s="85" t="s">
        <v>309</v>
      </c>
      <c r="B14" s="75">
        <v>40304624</v>
      </c>
      <c r="C14" s="75">
        <v>-1685298.42</v>
      </c>
      <c r="D14" s="75">
        <v>38619325.579999998</v>
      </c>
      <c r="E14" s="75">
        <v>8074615.1600000001</v>
      </c>
      <c r="F14" s="75">
        <v>7761317.0700000003</v>
      </c>
      <c r="G14" s="75">
        <v>30544710.419999998</v>
      </c>
    </row>
    <row r="15" spans="1:7" x14ac:dyDescent="0.25">
      <c r="A15" s="85" t="s">
        <v>310</v>
      </c>
      <c r="B15" s="75">
        <v>154322252</v>
      </c>
      <c r="C15" s="75">
        <v>10043197.189999999</v>
      </c>
      <c r="D15" s="75">
        <v>164365449.19</v>
      </c>
      <c r="E15" s="75">
        <v>39708223.950000003</v>
      </c>
      <c r="F15" s="75">
        <v>39708223.950000003</v>
      </c>
      <c r="G15" s="75">
        <v>124657225.23999999</v>
      </c>
    </row>
    <row r="16" spans="1:7" x14ac:dyDescent="0.25">
      <c r="A16" s="85" t="s">
        <v>311</v>
      </c>
      <c r="B16" s="75">
        <v>15530033</v>
      </c>
      <c r="C16" s="75">
        <v>-12529131.07</v>
      </c>
      <c r="D16" s="75">
        <v>3000901.9299999997</v>
      </c>
      <c r="E16" s="75">
        <v>0</v>
      </c>
      <c r="F16" s="75">
        <v>0</v>
      </c>
      <c r="G16" s="75">
        <v>3000901.9299999997</v>
      </c>
    </row>
    <row r="17" spans="1:7" x14ac:dyDescent="0.25">
      <c r="A17" s="85" t="s">
        <v>312</v>
      </c>
      <c r="B17" s="75">
        <v>75549</v>
      </c>
      <c r="C17" s="75">
        <v>598</v>
      </c>
      <c r="D17" s="75">
        <v>76147</v>
      </c>
      <c r="E17" s="75">
        <v>0</v>
      </c>
      <c r="F17" s="75">
        <v>0</v>
      </c>
      <c r="G17" s="75">
        <v>76147</v>
      </c>
    </row>
    <row r="18" spans="1:7" x14ac:dyDescent="0.25">
      <c r="A18" s="84" t="s">
        <v>313</v>
      </c>
      <c r="B18" s="83">
        <v>20766825</v>
      </c>
      <c r="C18" s="83">
        <v>1525107.81</v>
      </c>
      <c r="D18" s="83">
        <v>22291932.809999999</v>
      </c>
      <c r="E18" s="83">
        <v>5175876.1099999994</v>
      </c>
      <c r="F18" s="83">
        <v>4953860.9399999995</v>
      </c>
      <c r="G18" s="83">
        <v>17116056.700000003</v>
      </c>
    </row>
    <row r="19" spans="1:7" x14ac:dyDescent="0.25">
      <c r="A19" s="85" t="s">
        <v>314</v>
      </c>
      <c r="B19" s="75">
        <v>4703416</v>
      </c>
      <c r="C19" s="75">
        <v>-71721.73</v>
      </c>
      <c r="D19" s="75">
        <v>4631694.2699999996</v>
      </c>
      <c r="E19" s="75">
        <v>696552.09</v>
      </c>
      <c r="F19" s="75">
        <v>664088.43999999994</v>
      </c>
      <c r="G19" s="75">
        <v>3935142.1799999997</v>
      </c>
    </row>
    <row r="20" spans="1:7" x14ac:dyDescent="0.25">
      <c r="A20" s="85" t="s">
        <v>315</v>
      </c>
      <c r="B20" s="75">
        <v>7355296</v>
      </c>
      <c r="C20" s="75">
        <v>321524.61</v>
      </c>
      <c r="D20" s="75">
        <v>7676820.6100000003</v>
      </c>
      <c r="E20" s="75">
        <v>2218355.15</v>
      </c>
      <c r="F20" s="75">
        <v>2070586.88</v>
      </c>
      <c r="G20" s="75">
        <v>5458465.4600000009</v>
      </c>
    </row>
    <row r="21" spans="1:7" x14ac:dyDescent="0.25">
      <c r="A21" s="85" t="s">
        <v>316</v>
      </c>
      <c r="B21" s="75">
        <v>0</v>
      </c>
      <c r="C21" s="75">
        <v>0</v>
      </c>
      <c r="D21" s="75">
        <v>0</v>
      </c>
      <c r="E21" s="75">
        <v>0</v>
      </c>
      <c r="F21" s="75">
        <v>0</v>
      </c>
      <c r="G21" s="75">
        <v>0</v>
      </c>
    </row>
    <row r="22" spans="1:7" x14ac:dyDescent="0.25">
      <c r="A22" s="85" t="s">
        <v>317</v>
      </c>
      <c r="B22" s="75">
        <v>935081</v>
      </c>
      <c r="C22" s="75">
        <v>107910</v>
      </c>
      <c r="D22" s="75">
        <v>1042991</v>
      </c>
      <c r="E22" s="75">
        <v>280141.49</v>
      </c>
      <c r="F22" s="75">
        <v>280141.49</v>
      </c>
      <c r="G22" s="75">
        <v>762849.51</v>
      </c>
    </row>
    <row r="23" spans="1:7" x14ac:dyDescent="0.25">
      <c r="A23" s="85" t="s">
        <v>318</v>
      </c>
      <c r="B23" s="75">
        <v>394570</v>
      </c>
      <c r="C23" s="75">
        <v>-16148.69</v>
      </c>
      <c r="D23" s="75">
        <v>378421.31</v>
      </c>
      <c r="E23" s="75">
        <v>66197.289999999994</v>
      </c>
      <c r="F23" s="75">
        <v>66197.289999999994</v>
      </c>
      <c r="G23" s="75">
        <v>312224.02</v>
      </c>
    </row>
    <row r="24" spans="1:7" x14ac:dyDescent="0.25">
      <c r="A24" s="85" t="s">
        <v>319</v>
      </c>
      <c r="B24" s="75">
        <v>3946292</v>
      </c>
      <c r="C24" s="75">
        <v>-483.75</v>
      </c>
      <c r="D24" s="75">
        <v>3945808.25</v>
      </c>
      <c r="E24" s="75">
        <v>594596.05000000005</v>
      </c>
      <c r="F24" s="75">
        <v>594596.05000000005</v>
      </c>
      <c r="G24" s="75">
        <v>3351212.2</v>
      </c>
    </row>
    <row r="25" spans="1:7" x14ac:dyDescent="0.25">
      <c r="A25" s="85" t="s">
        <v>320</v>
      </c>
      <c r="B25" s="75">
        <v>1046117</v>
      </c>
      <c r="C25" s="75">
        <v>1047289.85</v>
      </c>
      <c r="D25" s="75">
        <v>2093406.85</v>
      </c>
      <c r="E25" s="75">
        <v>866877.35</v>
      </c>
      <c r="F25" s="75">
        <v>840136.1</v>
      </c>
      <c r="G25" s="75">
        <v>1226529.5</v>
      </c>
    </row>
    <row r="26" spans="1:7" x14ac:dyDescent="0.25">
      <c r="A26" s="85" t="s">
        <v>321</v>
      </c>
      <c r="B26" s="75">
        <v>0</v>
      </c>
      <c r="C26" s="75">
        <v>0</v>
      </c>
      <c r="D26" s="75">
        <v>0</v>
      </c>
      <c r="E26" s="75">
        <v>0</v>
      </c>
      <c r="F26" s="75">
        <v>0</v>
      </c>
      <c r="G26" s="75">
        <v>0</v>
      </c>
    </row>
    <row r="27" spans="1:7" x14ac:dyDescent="0.25">
      <c r="A27" s="85" t="s">
        <v>322</v>
      </c>
      <c r="B27" s="75">
        <v>2386053</v>
      </c>
      <c r="C27" s="75">
        <v>136737.51999999999</v>
      </c>
      <c r="D27" s="75">
        <v>2522790.52</v>
      </c>
      <c r="E27" s="75">
        <v>453156.69</v>
      </c>
      <c r="F27" s="75">
        <v>438114.69</v>
      </c>
      <c r="G27" s="75">
        <v>2069633.83</v>
      </c>
    </row>
    <row r="28" spans="1:7" x14ac:dyDescent="0.25">
      <c r="A28" s="84" t="s">
        <v>323</v>
      </c>
      <c r="B28" s="83">
        <v>152906297</v>
      </c>
      <c r="C28" s="83">
        <v>4968670.3000000007</v>
      </c>
      <c r="D28" s="83">
        <v>157874967.30000001</v>
      </c>
      <c r="E28" s="83">
        <v>20905463.310000002</v>
      </c>
      <c r="F28" s="83">
        <v>20623271.759999998</v>
      </c>
      <c r="G28" s="83">
        <v>136969503.99000001</v>
      </c>
    </row>
    <row r="29" spans="1:7" x14ac:dyDescent="0.25">
      <c r="A29" s="85" t="s">
        <v>324</v>
      </c>
      <c r="B29" s="75">
        <v>7904772</v>
      </c>
      <c r="C29" s="75">
        <v>-6078.59</v>
      </c>
      <c r="D29" s="75">
        <v>7898693.4100000001</v>
      </c>
      <c r="E29" s="75">
        <v>1301770.17</v>
      </c>
      <c r="F29" s="75">
        <v>1266715.17</v>
      </c>
      <c r="G29" s="75">
        <v>6596923.2400000002</v>
      </c>
    </row>
    <row r="30" spans="1:7" x14ac:dyDescent="0.25">
      <c r="A30" s="85" t="s">
        <v>325</v>
      </c>
      <c r="B30" s="75">
        <v>9205411</v>
      </c>
      <c r="C30" s="75">
        <v>197698.03</v>
      </c>
      <c r="D30" s="75">
        <v>9403109.0299999993</v>
      </c>
      <c r="E30" s="75">
        <v>994655.8</v>
      </c>
      <c r="F30" s="75">
        <v>988833.21</v>
      </c>
      <c r="G30" s="75">
        <v>8408453.2299999986</v>
      </c>
    </row>
    <row r="31" spans="1:7" x14ac:dyDescent="0.25">
      <c r="A31" s="85" t="s">
        <v>326</v>
      </c>
      <c r="B31" s="75">
        <v>24200167</v>
      </c>
      <c r="C31" s="75">
        <v>329515.84000000003</v>
      </c>
      <c r="D31" s="75">
        <v>24529682.84</v>
      </c>
      <c r="E31" s="75">
        <v>4534421.57</v>
      </c>
      <c r="F31" s="75">
        <v>4484615.8099999996</v>
      </c>
      <c r="G31" s="75">
        <v>19995261.27</v>
      </c>
    </row>
    <row r="32" spans="1:7" x14ac:dyDescent="0.25">
      <c r="A32" s="85" t="s">
        <v>327</v>
      </c>
      <c r="B32" s="75">
        <v>1380987</v>
      </c>
      <c r="C32" s="75">
        <v>-4981.04</v>
      </c>
      <c r="D32" s="75">
        <v>1376005.96</v>
      </c>
      <c r="E32" s="75">
        <v>27341.7</v>
      </c>
      <c r="F32" s="75">
        <v>27325.46</v>
      </c>
      <c r="G32" s="75">
        <v>1348664.26</v>
      </c>
    </row>
    <row r="33" spans="1:7" ht="14.45" customHeight="1" x14ac:dyDescent="0.25">
      <c r="A33" s="85" t="s">
        <v>328</v>
      </c>
      <c r="B33" s="75">
        <v>17105028</v>
      </c>
      <c r="C33" s="75">
        <v>4668882.84</v>
      </c>
      <c r="D33" s="75">
        <v>21773910.84</v>
      </c>
      <c r="E33" s="75">
        <v>4192600.2</v>
      </c>
      <c r="F33" s="75">
        <v>4122811.66</v>
      </c>
      <c r="G33" s="75">
        <v>17581310.640000001</v>
      </c>
    </row>
    <row r="34" spans="1:7" ht="14.45" customHeight="1" x14ac:dyDescent="0.25">
      <c r="A34" s="85" t="s">
        <v>329</v>
      </c>
      <c r="B34" s="75">
        <v>16466748</v>
      </c>
      <c r="C34" s="75">
        <v>-73230</v>
      </c>
      <c r="D34" s="75">
        <v>16393518</v>
      </c>
      <c r="E34" s="75">
        <v>422965.17</v>
      </c>
      <c r="F34" s="75">
        <v>353365.17</v>
      </c>
      <c r="G34" s="75">
        <v>15970552.83</v>
      </c>
    </row>
    <row r="35" spans="1:7" ht="14.45" customHeight="1" x14ac:dyDescent="0.25">
      <c r="A35" s="85" t="s">
        <v>330</v>
      </c>
      <c r="B35" s="75">
        <v>4294389</v>
      </c>
      <c r="C35" s="75">
        <v>7756.79</v>
      </c>
      <c r="D35" s="75">
        <v>4302145.79</v>
      </c>
      <c r="E35" s="75">
        <v>456894.93</v>
      </c>
      <c r="F35" s="75">
        <v>456894.93</v>
      </c>
      <c r="G35" s="75">
        <v>3845250.86</v>
      </c>
    </row>
    <row r="36" spans="1:7" ht="14.45" customHeight="1" x14ac:dyDescent="0.25">
      <c r="A36" s="85" t="s">
        <v>331</v>
      </c>
      <c r="B36" s="75">
        <v>55696304</v>
      </c>
      <c r="C36" s="75">
        <v>-95886.26</v>
      </c>
      <c r="D36" s="75">
        <v>55600417.740000002</v>
      </c>
      <c r="E36" s="75">
        <v>6033208.7000000002</v>
      </c>
      <c r="F36" s="75">
        <v>5974718.2800000003</v>
      </c>
      <c r="G36" s="75">
        <v>49567209.039999999</v>
      </c>
    </row>
    <row r="37" spans="1:7" ht="14.45" customHeight="1" x14ac:dyDescent="0.25">
      <c r="A37" s="85" t="s">
        <v>332</v>
      </c>
      <c r="B37" s="75">
        <v>16652491</v>
      </c>
      <c r="C37" s="75">
        <v>-55007.31</v>
      </c>
      <c r="D37" s="75">
        <v>16597483.689999999</v>
      </c>
      <c r="E37" s="75">
        <v>2941605.07</v>
      </c>
      <c r="F37" s="75">
        <v>2947992.07</v>
      </c>
      <c r="G37" s="75">
        <v>13655878.619999999</v>
      </c>
    </row>
    <row r="38" spans="1:7" x14ac:dyDescent="0.25">
      <c r="A38" s="84" t="s">
        <v>333</v>
      </c>
      <c r="B38" s="83">
        <v>30867631</v>
      </c>
      <c r="C38" s="83">
        <v>513169.46</v>
      </c>
      <c r="D38" s="83">
        <v>31380800.460000001</v>
      </c>
      <c r="E38" s="83">
        <v>4476955.66</v>
      </c>
      <c r="F38" s="83">
        <v>4476955.66</v>
      </c>
      <c r="G38" s="83">
        <v>26903844.800000001</v>
      </c>
    </row>
    <row r="39" spans="1:7" x14ac:dyDescent="0.25">
      <c r="A39" s="85" t="s">
        <v>334</v>
      </c>
      <c r="B39" s="75">
        <v>0</v>
      </c>
      <c r="C39" s="75">
        <v>0</v>
      </c>
      <c r="D39" s="75">
        <v>0</v>
      </c>
      <c r="E39" s="75">
        <v>0</v>
      </c>
      <c r="F39" s="75">
        <v>0</v>
      </c>
      <c r="G39" s="75">
        <v>0</v>
      </c>
    </row>
    <row r="40" spans="1:7" x14ac:dyDescent="0.25">
      <c r="A40" s="85" t="s">
        <v>335</v>
      </c>
      <c r="B40" s="75">
        <v>0</v>
      </c>
      <c r="C40" s="75">
        <v>0</v>
      </c>
      <c r="D40" s="75">
        <v>0</v>
      </c>
      <c r="E40" s="75">
        <v>0</v>
      </c>
      <c r="F40" s="75">
        <v>0</v>
      </c>
      <c r="G40" s="75">
        <v>0</v>
      </c>
    </row>
    <row r="41" spans="1:7" x14ac:dyDescent="0.25">
      <c r="A41" s="85" t="s">
        <v>336</v>
      </c>
      <c r="B41" s="75">
        <v>0</v>
      </c>
      <c r="C41" s="75">
        <v>0</v>
      </c>
      <c r="D41" s="75">
        <v>0</v>
      </c>
      <c r="E41" s="75">
        <v>0</v>
      </c>
      <c r="F41" s="75">
        <v>0</v>
      </c>
      <c r="G41" s="75">
        <v>0</v>
      </c>
    </row>
    <row r="42" spans="1:7" x14ac:dyDescent="0.25">
      <c r="A42" s="85" t="s">
        <v>337</v>
      </c>
      <c r="B42" s="75">
        <v>30867631</v>
      </c>
      <c r="C42" s="75">
        <v>513169.46</v>
      </c>
      <c r="D42" s="75">
        <v>31380800.460000001</v>
      </c>
      <c r="E42" s="75">
        <v>4476955.66</v>
      </c>
      <c r="F42" s="75">
        <v>4476955.66</v>
      </c>
      <c r="G42" s="75">
        <v>26903844.800000001</v>
      </c>
    </row>
    <row r="43" spans="1:7" x14ac:dyDescent="0.25">
      <c r="A43" s="85" t="s">
        <v>338</v>
      </c>
      <c r="B43" s="75">
        <v>0</v>
      </c>
      <c r="C43" s="75">
        <v>0</v>
      </c>
      <c r="D43" s="75">
        <v>0</v>
      </c>
      <c r="E43" s="75">
        <v>0</v>
      </c>
      <c r="F43" s="75">
        <v>0</v>
      </c>
      <c r="G43" s="75">
        <v>0</v>
      </c>
    </row>
    <row r="44" spans="1:7" x14ac:dyDescent="0.25">
      <c r="A44" s="85" t="s">
        <v>339</v>
      </c>
      <c r="B44" s="75">
        <v>0</v>
      </c>
      <c r="C44" s="75">
        <v>0</v>
      </c>
      <c r="D44" s="75">
        <v>0</v>
      </c>
      <c r="E44" s="75">
        <v>0</v>
      </c>
      <c r="F44" s="75">
        <v>0</v>
      </c>
      <c r="G44" s="75">
        <v>0</v>
      </c>
    </row>
    <row r="45" spans="1:7" x14ac:dyDescent="0.25">
      <c r="A45" s="85" t="s">
        <v>340</v>
      </c>
      <c r="B45" s="75">
        <v>0</v>
      </c>
      <c r="C45" s="75">
        <v>0</v>
      </c>
      <c r="D45" s="75">
        <v>0</v>
      </c>
      <c r="E45" s="75">
        <v>0</v>
      </c>
      <c r="F45" s="75">
        <v>0</v>
      </c>
      <c r="G45" s="75">
        <v>0</v>
      </c>
    </row>
    <row r="46" spans="1:7" x14ac:dyDescent="0.25">
      <c r="A46" s="85" t="s">
        <v>341</v>
      </c>
      <c r="B46" s="75">
        <v>0</v>
      </c>
      <c r="C46" s="75">
        <v>0</v>
      </c>
      <c r="D46" s="75">
        <v>0</v>
      </c>
      <c r="E46" s="75">
        <v>0</v>
      </c>
      <c r="F46" s="75">
        <v>0</v>
      </c>
      <c r="G46" s="75">
        <v>0</v>
      </c>
    </row>
    <row r="47" spans="1:7" x14ac:dyDescent="0.25">
      <c r="A47" s="85" t="s">
        <v>342</v>
      </c>
      <c r="B47" s="75">
        <v>0</v>
      </c>
      <c r="C47" s="75">
        <v>0</v>
      </c>
      <c r="D47" s="75">
        <v>0</v>
      </c>
      <c r="E47" s="75">
        <v>0</v>
      </c>
      <c r="F47" s="75">
        <v>0</v>
      </c>
      <c r="G47" s="75">
        <v>0</v>
      </c>
    </row>
    <row r="48" spans="1:7" x14ac:dyDescent="0.25">
      <c r="A48" s="84" t="s">
        <v>343</v>
      </c>
      <c r="B48" s="83">
        <v>4385092</v>
      </c>
      <c r="C48" s="83">
        <v>4899337.0599999996</v>
      </c>
      <c r="D48" s="83">
        <v>9284429.0599999987</v>
      </c>
      <c r="E48" s="83">
        <v>681649.83</v>
      </c>
      <c r="F48" s="83">
        <v>681649.83</v>
      </c>
      <c r="G48" s="83">
        <v>8602779.2300000004</v>
      </c>
    </row>
    <row r="49" spans="1:7" x14ac:dyDescent="0.25">
      <c r="A49" s="85" t="s">
        <v>344</v>
      </c>
      <c r="B49" s="75">
        <v>2394050</v>
      </c>
      <c r="C49" s="75">
        <v>5055219.8899999997</v>
      </c>
      <c r="D49" s="75">
        <v>7449269.8899999997</v>
      </c>
      <c r="E49" s="75">
        <v>645845.84</v>
      </c>
      <c r="F49" s="75">
        <v>645845.84</v>
      </c>
      <c r="G49" s="75">
        <v>6803424.0499999998</v>
      </c>
    </row>
    <row r="50" spans="1:7" x14ac:dyDescent="0.25">
      <c r="A50" s="85" t="s">
        <v>345</v>
      </c>
      <c r="B50" s="75">
        <v>582042</v>
      </c>
      <c r="C50" s="75">
        <v>-155882.82999999999</v>
      </c>
      <c r="D50" s="75">
        <v>426159.17000000004</v>
      </c>
      <c r="E50" s="75">
        <v>35803.99</v>
      </c>
      <c r="F50" s="75">
        <v>35803.99</v>
      </c>
      <c r="G50" s="75">
        <v>390355.18000000005</v>
      </c>
    </row>
    <row r="51" spans="1:7" x14ac:dyDescent="0.25">
      <c r="A51" s="85" t="s">
        <v>346</v>
      </c>
      <c r="B51" s="75">
        <v>0</v>
      </c>
      <c r="C51" s="75">
        <v>0</v>
      </c>
      <c r="D51" s="75">
        <v>0</v>
      </c>
      <c r="E51" s="75">
        <v>0</v>
      </c>
      <c r="F51" s="75">
        <v>0</v>
      </c>
      <c r="G51" s="75">
        <v>0</v>
      </c>
    </row>
    <row r="52" spans="1:7" x14ac:dyDescent="0.25">
      <c r="A52" s="85" t="s">
        <v>347</v>
      </c>
      <c r="B52" s="75">
        <v>0</v>
      </c>
      <c r="C52" s="75">
        <v>0</v>
      </c>
      <c r="D52" s="75">
        <v>0</v>
      </c>
      <c r="E52" s="75">
        <v>0</v>
      </c>
      <c r="F52" s="75">
        <v>0</v>
      </c>
      <c r="G52" s="75">
        <v>0</v>
      </c>
    </row>
    <row r="53" spans="1:7" x14ac:dyDescent="0.25">
      <c r="A53" s="85" t="s">
        <v>348</v>
      </c>
      <c r="B53" s="75">
        <v>0</v>
      </c>
      <c r="C53" s="75">
        <v>0</v>
      </c>
      <c r="D53" s="75">
        <v>0</v>
      </c>
      <c r="E53" s="75">
        <v>0</v>
      </c>
      <c r="F53" s="75">
        <v>0</v>
      </c>
      <c r="G53" s="75">
        <v>0</v>
      </c>
    </row>
    <row r="54" spans="1:7" x14ac:dyDescent="0.25">
      <c r="A54" s="85" t="s">
        <v>349</v>
      </c>
      <c r="B54" s="75">
        <v>809000</v>
      </c>
      <c r="C54" s="75">
        <v>0</v>
      </c>
      <c r="D54" s="75">
        <v>809000</v>
      </c>
      <c r="E54" s="75">
        <v>0</v>
      </c>
      <c r="F54" s="75">
        <v>0</v>
      </c>
      <c r="G54" s="75">
        <v>809000</v>
      </c>
    </row>
    <row r="55" spans="1:7" x14ac:dyDescent="0.25">
      <c r="A55" s="85" t="s">
        <v>350</v>
      </c>
      <c r="B55" s="75">
        <v>0</v>
      </c>
      <c r="C55" s="75">
        <v>0</v>
      </c>
      <c r="D55" s="75">
        <v>0</v>
      </c>
      <c r="E55" s="75">
        <v>0</v>
      </c>
      <c r="F55" s="75">
        <v>0</v>
      </c>
      <c r="G55" s="75">
        <v>0</v>
      </c>
    </row>
    <row r="56" spans="1:7" x14ac:dyDescent="0.25">
      <c r="A56" s="85" t="s">
        <v>351</v>
      </c>
      <c r="B56" s="75">
        <v>0</v>
      </c>
      <c r="C56" s="75">
        <v>0</v>
      </c>
      <c r="D56" s="75">
        <v>0</v>
      </c>
      <c r="E56" s="75">
        <v>0</v>
      </c>
      <c r="F56" s="75">
        <v>0</v>
      </c>
      <c r="G56" s="75">
        <v>0</v>
      </c>
    </row>
    <row r="57" spans="1:7" x14ac:dyDescent="0.25">
      <c r="A57" s="85" t="s">
        <v>352</v>
      </c>
      <c r="B57" s="75">
        <v>600000</v>
      </c>
      <c r="C57" s="75">
        <v>0</v>
      </c>
      <c r="D57" s="75">
        <v>600000</v>
      </c>
      <c r="E57" s="75">
        <v>0</v>
      </c>
      <c r="F57" s="75">
        <v>0</v>
      </c>
      <c r="G57" s="75">
        <v>600000</v>
      </c>
    </row>
    <row r="58" spans="1:7" x14ac:dyDescent="0.25">
      <c r="A58" s="84" t="s">
        <v>353</v>
      </c>
      <c r="B58" s="83">
        <v>0</v>
      </c>
      <c r="C58" s="83">
        <v>7464848.9699999997</v>
      </c>
      <c r="D58" s="83">
        <v>7464848.9699999997</v>
      </c>
      <c r="E58" s="83">
        <v>0</v>
      </c>
      <c r="F58" s="83">
        <v>0</v>
      </c>
      <c r="G58" s="83">
        <v>7464848.9699999997</v>
      </c>
    </row>
    <row r="59" spans="1:7" x14ac:dyDescent="0.25">
      <c r="A59" s="85" t="s">
        <v>354</v>
      </c>
      <c r="B59" s="75">
        <v>0</v>
      </c>
      <c r="C59" s="75">
        <v>0</v>
      </c>
      <c r="D59" s="75">
        <v>0</v>
      </c>
      <c r="E59" s="75">
        <v>0</v>
      </c>
      <c r="F59" s="75">
        <v>0</v>
      </c>
      <c r="G59" s="75">
        <v>0</v>
      </c>
    </row>
    <row r="60" spans="1:7" x14ac:dyDescent="0.25">
      <c r="A60" s="85" t="s">
        <v>355</v>
      </c>
      <c r="B60" s="75">
        <v>0</v>
      </c>
      <c r="C60" s="75">
        <v>7464848.9699999997</v>
      </c>
      <c r="D60" s="75">
        <v>7464848.9699999997</v>
      </c>
      <c r="E60" s="75">
        <v>0</v>
      </c>
      <c r="F60" s="75">
        <v>0</v>
      </c>
      <c r="G60" s="75">
        <v>7464848.9699999997</v>
      </c>
    </row>
    <row r="61" spans="1:7" x14ac:dyDescent="0.25">
      <c r="A61" s="85" t="s">
        <v>356</v>
      </c>
      <c r="B61" s="75">
        <v>0</v>
      </c>
      <c r="C61" s="75">
        <v>0</v>
      </c>
      <c r="D61" s="75">
        <v>0</v>
      </c>
      <c r="E61" s="75">
        <v>0</v>
      </c>
      <c r="F61" s="75">
        <v>0</v>
      </c>
      <c r="G61" s="75">
        <v>0</v>
      </c>
    </row>
    <row r="62" spans="1:7" x14ac:dyDescent="0.25">
      <c r="A62" s="84" t="s">
        <v>357</v>
      </c>
      <c r="B62" s="83">
        <v>12247584</v>
      </c>
      <c r="C62" s="83">
        <v>-1044336.06</v>
      </c>
      <c r="D62" s="83">
        <v>11203247.939999999</v>
      </c>
      <c r="E62" s="83">
        <v>0</v>
      </c>
      <c r="F62" s="83">
        <v>0</v>
      </c>
      <c r="G62" s="83">
        <v>11203247.939999999</v>
      </c>
    </row>
    <row r="63" spans="1:7" x14ac:dyDescent="0.25">
      <c r="A63" s="85" t="s">
        <v>358</v>
      </c>
      <c r="B63" s="75">
        <v>0</v>
      </c>
      <c r="C63" s="75">
        <v>0</v>
      </c>
      <c r="D63" s="75">
        <v>0</v>
      </c>
      <c r="E63" s="75">
        <v>0</v>
      </c>
      <c r="F63" s="75">
        <v>0</v>
      </c>
      <c r="G63" s="75">
        <v>0</v>
      </c>
    </row>
    <row r="64" spans="1:7" x14ac:dyDescent="0.25">
      <c r="A64" s="85" t="s">
        <v>359</v>
      </c>
      <c r="B64" s="75">
        <v>0</v>
      </c>
      <c r="C64" s="75">
        <v>0</v>
      </c>
      <c r="D64" s="75">
        <v>0</v>
      </c>
      <c r="E64" s="75">
        <v>0</v>
      </c>
      <c r="F64" s="75">
        <v>0</v>
      </c>
      <c r="G64" s="75">
        <v>0</v>
      </c>
    </row>
    <row r="65" spans="1:7" x14ac:dyDescent="0.25">
      <c r="A65" s="85" t="s">
        <v>360</v>
      </c>
      <c r="B65" s="75">
        <v>0</v>
      </c>
      <c r="C65" s="75">
        <v>0</v>
      </c>
      <c r="D65" s="75">
        <v>0</v>
      </c>
      <c r="E65" s="75">
        <v>0</v>
      </c>
      <c r="F65" s="75">
        <v>0</v>
      </c>
      <c r="G65" s="75">
        <v>0</v>
      </c>
    </row>
    <row r="66" spans="1:7" x14ac:dyDescent="0.25">
      <c r="A66" s="85" t="s">
        <v>361</v>
      </c>
      <c r="B66" s="75">
        <v>0</v>
      </c>
      <c r="C66" s="75">
        <v>0</v>
      </c>
      <c r="D66" s="75">
        <v>0</v>
      </c>
      <c r="E66" s="75">
        <v>0</v>
      </c>
      <c r="F66" s="75">
        <v>0</v>
      </c>
      <c r="G66" s="75">
        <v>0</v>
      </c>
    </row>
    <row r="67" spans="1:7" x14ac:dyDescent="0.25">
      <c r="A67" s="85" t="s">
        <v>362</v>
      </c>
      <c r="B67" s="75">
        <v>0</v>
      </c>
      <c r="C67" s="75">
        <v>0</v>
      </c>
      <c r="D67" s="75">
        <v>0</v>
      </c>
      <c r="E67" s="75">
        <v>0</v>
      </c>
      <c r="F67" s="75">
        <v>0</v>
      </c>
      <c r="G67" s="75">
        <v>0</v>
      </c>
    </row>
    <row r="68" spans="1:7" x14ac:dyDescent="0.25">
      <c r="A68" s="85" t="s">
        <v>363</v>
      </c>
      <c r="B68" s="75">
        <v>0</v>
      </c>
      <c r="C68" s="75">
        <v>0</v>
      </c>
      <c r="D68" s="75">
        <v>0</v>
      </c>
      <c r="E68" s="75">
        <v>0</v>
      </c>
      <c r="F68" s="75">
        <v>0</v>
      </c>
      <c r="G68" s="75">
        <v>0</v>
      </c>
    </row>
    <row r="69" spans="1:7" x14ac:dyDescent="0.25">
      <c r="A69" s="85" t="s">
        <v>364</v>
      </c>
      <c r="B69" s="75">
        <v>0</v>
      </c>
      <c r="C69" s="75">
        <v>0</v>
      </c>
      <c r="D69" s="75">
        <v>0</v>
      </c>
      <c r="E69" s="75">
        <v>0</v>
      </c>
      <c r="F69" s="75">
        <v>0</v>
      </c>
      <c r="G69" s="75">
        <v>0</v>
      </c>
    </row>
    <row r="70" spans="1:7" x14ac:dyDescent="0.25">
      <c r="A70" s="85" t="s">
        <v>365</v>
      </c>
      <c r="B70" s="75">
        <v>12247584</v>
      </c>
      <c r="C70" s="75">
        <v>-1044336.06</v>
      </c>
      <c r="D70" s="75">
        <v>11203247.939999999</v>
      </c>
      <c r="E70" s="75">
        <v>0</v>
      </c>
      <c r="F70" s="75">
        <v>0</v>
      </c>
      <c r="G70" s="75">
        <v>11203247.939999999</v>
      </c>
    </row>
    <row r="71" spans="1:7" x14ac:dyDescent="0.25">
      <c r="A71" s="84" t="s">
        <v>366</v>
      </c>
      <c r="B71" s="83">
        <v>0</v>
      </c>
      <c r="C71" s="83">
        <v>0</v>
      </c>
      <c r="D71" s="83">
        <v>0</v>
      </c>
      <c r="E71" s="83">
        <v>0</v>
      </c>
      <c r="F71" s="83">
        <v>0</v>
      </c>
      <c r="G71" s="83">
        <v>0</v>
      </c>
    </row>
    <row r="72" spans="1:7" x14ac:dyDescent="0.25">
      <c r="A72" s="85" t="s">
        <v>367</v>
      </c>
      <c r="B72" s="75">
        <v>0</v>
      </c>
      <c r="C72" s="75">
        <v>0</v>
      </c>
      <c r="D72" s="75">
        <v>0</v>
      </c>
      <c r="E72" s="75">
        <v>0</v>
      </c>
      <c r="F72" s="75">
        <v>0</v>
      </c>
      <c r="G72" s="75">
        <v>0</v>
      </c>
    </row>
    <row r="73" spans="1:7" x14ac:dyDescent="0.25">
      <c r="A73" s="85" t="s">
        <v>368</v>
      </c>
      <c r="B73" s="75">
        <v>0</v>
      </c>
      <c r="C73" s="75">
        <v>0</v>
      </c>
      <c r="D73" s="75">
        <v>0</v>
      </c>
      <c r="E73" s="75">
        <v>0</v>
      </c>
      <c r="F73" s="75">
        <v>0</v>
      </c>
      <c r="G73" s="75">
        <v>0</v>
      </c>
    </row>
    <row r="74" spans="1:7" x14ac:dyDescent="0.25">
      <c r="A74" s="85" t="s">
        <v>369</v>
      </c>
      <c r="B74" s="75">
        <v>0</v>
      </c>
      <c r="C74" s="75">
        <v>0</v>
      </c>
      <c r="D74" s="75">
        <v>0</v>
      </c>
      <c r="E74" s="75">
        <v>0</v>
      </c>
      <c r="F74" s="75">
        <v>0</v>
      </c>
      <c r="G74" s="75">
        <v>0</v>
      </c>
    </row>
    <row r="75" spans="1:7" x14ac:dyDescent="0.25">
      <c r="A75" s="84" t="s">
        <v>370</v>
      </c>
      <c r="B75" s="83">
        <v>0</v>
      </c>
      <c r="C75" s="83">
        <v>0</v>
      </c>
      <c r="D75" s="83">
        <v>0</v>
      </c>
      <c r="E75" s="83">
        <v>0</v>
      </c>
      <c r="F75" s="83">
        <v>0</v>
      </c>
      <c r="G75" s="83">
        <v>0</v>
      </c>
    </row>
    <row r="76" spans="1:7" x14ac:dyDescent="0.25">
      <c r="A76" s="85" t="s">
        <v>371</v>
      </c>
      <c r="B76" s="75">
        <v>0</v>
      </c>
      <c r="C76" s="75">
        <v>0</v>
      </c>
      <c r="D76" s="75">
        <v>0</v>
      </c>
      <c r="E76" s="75">
        <v>0</v>
      </c>
      <c r="F76" s="75">
        <v>0</v>
      </c>
      <c r="G76" s="75">
        <v>0</v>
      </c>
    </row>
    <row r="77" spans="1:7" x14ac:dyDescent="0.25">
      <c r="A77" s="85" t="s">
        <v>372</v>
      </c>
      <c r="B77" s="75">
        <v>0</v>
      </c>
      <c r="C77" s="75">
        <v>0</v>
      </c>
      <c r="D77" s="75">
        <v>0</v>
      </c>
      <c r="E77" s="75">
        <v>0</v>
      </c>
      <c r="F77" s="75">
        <v>0</v>
      </c>
      <c r="G77" s="75">
        <v>0</v>
      </c>
    </row>
    <row r="78" spans="1:7" x14ac:dyDescent="0.25">
      <c r="A78" s="85" t="s">
        <v>373</v>
      </c>
      <c r="B78" s="75">
        <v>0</v>
      </c>
      <c r="C78" s="75">
        <v>0</v>
      </c>
      <c r="D78" s="75">
        <v>0</v>
      </c>
      <c r="E78" s="75">
        <v>0</v>
      </c>
      <c r="F78" s="75">
        <v>0</v>
      </c>
      <c r="G78" s="75">
        <v>0</v>
      </c>
    </row>
    <row r="79" spans="1:7" x14ac:dyDescent="0.25">
      <c r="A79" s="85" t="s">
        <v>374</v>
      </c>
      <c r="B79" s="75">
        <v>0</v>
      </c>
      <c r="C79" s="75">
        <v>0</v>
      </c>
      <c r="D79" s="75">
        <v>0</v>
      </c>
      <c r="E79" s="75">
        <v>0</v>
      </c>
      <c r="F79" s="75">
        <v>0</v>
      </c>
      <c r="G79" s="75">
        <v>0</v>
      </c>
    </row>
    <row r="80" spans="1:7" x14ac:dyDescent="0.25">
      <c r="A80" s="85" t="s">
        <v>375</v>
      </c>
      <c r="B80" s="75">
        <v>0</v>
      </c>
      <c r="C80" s="75">
        <v>0</v>
      </c>
      <c r="D80" s="75">
        <v>0</v>
      </c>
      <c r="E80" s="75">
        <v>0</v>
      </c>
      <c r="F80" s="75">
        <v>0</v>
      </c>
      <c r="G80" s="75">
        <v>0</v>
      </c>
    </row>
    <row r="81" spans="1:7" x14ac:dyDescent="0.25">
      <c r="A81" s="85" t="s">
        <v>376</v>
      </c>
      <c r="B81" s="75">
        <v>0</v>
      </c>
      <c r="C81" s="75">
        <v>0</v>
      </c>
      <c r="D81" s="75">
        <v>0</v>
      </c>
      <c r="E81" s="75">
        <v>0</v>
      </c>
      <c r="F81" s="75">
        <v>0</v>
      </c>
      <c r="G81" s="75">
        <v>0</v>
      </c>
    </row>
    <row r="82" spans="1:7" x14ac:dyDescent="0.25">
      <c r="A82" s="85" t="s">
        <v>377</v>
      </c>
      <c r="B82" s="75">
        <v>0</v>
      </c>
      <c r="C82" s="75">
        <v>0</v>
      </c>
      <c r="D82" s="75">
        <v>0</v>
      </c>
      <c r="E82" s="75">
        <v>0</v>
      </c>
      <c r="F82" s="75">
        <v>0</v>
      </c>
      <c r="G82" s="75">
        <v>0</v>
      </c>
    </row>
    <row r="83" spans="1:7" x14ac:dyDescent="0.25">
      <c r="A83" s="86"/>
      <c r="B83" s="75"/>
      <c r="C83" s="75"/>
      <c r="D83" s="75"/>
      <c r="E83" s="75"/>
      <c r="F83" s="75"/>
      <c r="G83" s="75"/>
    </row>
    <row r="84" spans="1:7" x14ac:dyDescent="0.25">
      <c r="A84" s="28" t="s">
        <v>378</v>
      </c>
      <c r="B84" s="83">
        <f t="shared" ref="B84:G84" si="0">SUM(B85,B93,B103,B113,B123,B133,B137,B146,B150)</f>
        <v>0</v>
      </c>
      <c r="C84" s="83">
        <f t="shared" si="0"/>
        <v>0</v>
      </c>
      <c r="D84" s="83">
        <f t="shared" si="0"/>
        <v>0</v>
      </c>
      <c r="E84" s="83">
        <f t="shared" si="0"/>
        <v>0</v>
      </c>
      <c r="F84" s="83">
        <f t="shared" si="0"/>
        <v>0</v>
      </c>
      <c r="G84" s="83">
        <f t="shared" si="0"/>
        <v>0</v>
      </c>
    </row>
    <row r="85" spans="1:7" x14ac:dyDescent="0.25">
      <c r="A85" s="84" t="s">
        <v>305</v>
      </c>
      <c r="B85" s="83">
        <f t="shared" ref="B85:G85" si="1">SUM(B86:B92)</f>
        <v>0</v>
      </c>
      <c r="C85" s="83">
        <f t="shared" si="1"/>
        <v>0</v>
      </c>
      <c r="D85" s="83">
        <f t="shared" si="1"/>
        <v>0</v>
      </c>
      <c r="E85" s="83">
        <f t="shared" si="1"/>
        <v>0</v>
      </c>
      <c r="F85" s="83">
        <f t="shared" si="1"/>
        <v>0</v>
      </c>
      <c r="G85" s="83">
        <f t="shared" si="1"/>
        <v>0</v>
      </c>
    </row>
    <row r="86" spans="1:7" x14ac:dyDescent="0.25">
      <c r="A86" s="85" t="s">
        <v>306</v>
      </c>
      <c r="B86" s="75">
        <v>0</v>
      </c>
      <c r="C86" s="75">
        <v>0</v>
      </c>
      <c r="D86" s="75">
        <v>0</v>
      </c>
      <c r="E86" s="75">
        <v>0</v>
      </c>
      <c r="F86" s="75">
        <v>0</v>
      </c>
      <c r="G86" s="75">
        <f>D86-E86</f>
        <v>0</v>
      </c>
    </row>
    <row r="87" spans="1:7" x14ac:dyDescent="0.25">
      <c r="A87" s="85" t="s">
        <v>307</v>
      </c>
      <c r="B87" s="75">
        <v>0</v>
      </c>
      <c r="C87" s="75">
        <v>0</v>
      </c>
      <c r="D87" s="75">
        <v>0</v>
      </c>
      <c r="E87" s="75">
        <v>0</v>
      </c>
      <c r="F87" s="75">
        <v>0</v>
      </c>
      <c r="G87" s="75">
        <f t="shared" ref="G87:G92" si="2">D87-E87</f>
        <v>0</v>
      </c>
    </row>
    <row r="88" spans="1:7" x14ac:dyDescent="0.25">
      <c r="A88" s="85" t="s">
        <v>308</v>
      </c>
      <c r="B88" s="75">
        <v>0</v>
      </c>
      <c r="C88" s="75">
        <v>0</v>
      </c>
      <c r="D88" s="75">
        <v>0</v>
      </c>
      <c r="E88" s="75">
        <v>0</v>
      </c>
      <c r="F88" s="75">
        <v>0</v>
      </c>
      <c r="G88" s="75">
        <f t="shared" si="2"/>
        <v>0</v>
      </c>
    </row>
    <row r="89" spans="1:7" x14ac:dyDescent="0.25">
      <c r="A89" s="85" t="s">
        <v>309</v>
      </c>
      <c r="B89" s="75">
        <v>0</v>
      </c>
      <c r="C89" s="75">
        <v>0</v>
      </c>
      <c r="D89" s="75">
        <v>0</v>
      </c>
      <c r="E89" s="75">
        <v>0</v>
      </c>
      <c r="F89" s="75">
        <v>0</v>
      </c>
      <c r="G89" s="75">
        <f t="shared" si="2"/>
        <v>0</v>
      </c>
    </row>
    <row r="90" spans="1:7" x14ac:dyDescent="0.25">
      <c r="A90" s="85" t="s">
        <v>310</v>
      </c>
      <c r="B90" s="75">
        <v>0</v>
      </c>
      <c r="C90" s="75">
        <v>0</v>
      </c>
      <c r="D90" s="75">
        <v>0</v>
      </c>
      <c r="E90" s="75">
        <v>0</v>
      </c>
      <c r="F90" s="75">
        <v>0</v>
      </c>
      <c r="G90" s="75">
        <f t="shared" si="2"/>
        <v>0</v>
      </c>
    </row>
    <row r="91" spans="1:7" x14ac:dyDescent="0.25">
      <c r="A91" s="85" t="s">
        <v>311</v>
      </c>
      <c r="B91" s="75">
        <v>0</v>
      </c>
      <c r="C91" s="75">
        <v>0</v>
      </c>
      <c r="D91" s="75">
        <v>0</v>
      </c>
      <c r="E91" s="75">
        <v>0</v>
      </c>
      <c r="F91" s="75">
        <v>0</v>
      </c>
      <c r="G91" s="75">
        <f t="shared" si="2"/>
        <v>0</v>
      </c>
    </row>
    <row r="92" spans="1:7" x14ac:dyDescent="0.25">
      <c r="A92" s="85" t="s">
        <v>312</v>
      </c>
      <c r="B92" s="75">
        <v>0</v>
      </c>
      <c r="C92" s="75">
        <v>0</v>
      </c>
      <c r="D92" s="75">
        <v>0</v>
      </c>
      <c r="E92" s="75">
        <v>0</v>
      </c>
      <c r="F92" s="75">
        <v>0</v>
      </c>
      <c r="G92" s="75">
        <f t="shared" si="2"/>
        <v>0</v>
      </c>
    </row>
    <row r="93" spans="1:7" x14ac:dyDescent="0.25">
      <c r="A93" s="84" t="s">
        <v>313</v>
      </c>
      <c r="B93" s="83">
        <f t="shared" ref="B93:G93" si="3">SUM(B94:B102)</f>
        <v>0</v>
      </c>
      <c r="C93" s="83">
        <f t="shared" si="3"/>
        <v>0</v>
      </c>
      <c r="D93" s="83">
        <f t="shared" si="3"/>
        <v>0</v>
      </c>
      <c r="E93" s="83">
        <f t="shared" si="3"/>
        <v>0</v>
      </c>
      <c r="F93" s="83">
        <f t="shared" si="3"/>
        <v>0</v>
      </c>
      <c r="G93" s="83">
        <f t="shared" si="3"/>
        <v>0</v>
      </c>
    </row>
    <row r="94" spans="1:7" x14ac:dyDescent="0.25">
      <c r="A94" s="85" t="s">
        <v>314</v>
      </c>
      <c r="B94" s="75">
        <v>0</v>
      </c>
      <c r="C94" s="75">
        <v>0</v>
      </c>
      <c r="D94" s="75">
        <v>0</v>
      </c>
      <c r="E94" s="75">
        <v>0</v>
      </c>
      <c r="F94" s="75">
        <v>0</v>
      </c>
      <c r="G94" s="75">
        <f>D94-E94</f>
        <v>0</v>
      </c>
    </row>
    <row r="95" spans="1:7" x14ac:dyDescent="0.25">
      <c r="A95" s="85" t="s">
        <v>315</v>
      </c>
      <c r="B95" s="75">
        <v>0</v>
      </c>
      <c r="C95" s="75">
        <v>0</v>
      </c>
      <c r="D95" s="75">
        <v>0</v>
      </c>
      <c r="E95" s="75">
        <v>0</v>
      </c>
      <c r="F95" s="75">
        <v>0</v>
      </c>
      <c r="G95" s="75">
        <f t="shared" ref="G95:G102" si="4">D95-E95</f>
        <v>0</v>
      </c>
    </row>
    <row r="96" spans="1:7" x14ac:dyDescent="0.25">
      <c r="A96" s="85" t="s">
        <v>316</v>
      </c>
      <c r="B96" s="75">
        <v>0</v>
      </c>
      <c r="C96" s="75">
        <v>0</v>
      </c>
      <c r="D96" s="75">
        <v>0</v>
      </c>
      <c r="E96" s="75">
        <v>0</v>
      </c>
      <c r="F96" s="75">
        <v>0</v>
      </c>
      <c r="G96" s="75">
        <f t="shared" si="4"/>
        <v>0</v>
      </c>
    </row>
    <row r="97" spans="1:7" x14ac:dyDescent="0.25">
      <c r="A97" s="85" t="s">
        <v>317</v>
      </c>
      <c r="B97" s="75">
        <v>0</v>
      </c>
      <c r="C97" s="75">
        <v>0</v>
      </c>
      <c r="D97" s="75">
        <v>0</v>
      </c>
      <c r="E97" s="75">
        <v>0</v>
      </c>
      <c r="F97" s="75">
        <v>0</v>
      </c>
      <c r="G97" s="75">
        <f t="shared" si="4"/>
        <v>0</v>
      </c>
    </row>
    <row r="98" spans="1:7" x14ac:dyDescent="0.25">
      <c r="A98" s="87" t="s">
        <v>318</v>
      </c>
      <c r="B98" s="75">
        <v>0</v>
      </c>
      <c r="C98" s="75">
        <v>0</v>
      </c>
      <c r="D98" s="75">
        <v>0</v>
      </c>
      <c r="E98" s="75">
        <v>0</v>
      </c>
      <c r="F98" s="75">
        <v>0</v>
      </c>
      <c r="G98" s="75">
        <f t="shared" si="4"/>
        <v>0</v>
      </c>
    </row>
    <row r="99" spans="1:7" x14ac:dyDescent="0.25">
      <c r="A99" s="85" t="s">
        <v>319</v>
      </c>
      <c r="B99" s="75">
        <v>0</v>
      </c>
      <c r="C99" s="75">
        <v>0</v>
      </c>
      <c r="D99" s="75">
        <v>0</v>
      </c>
      <c r="E99" s="75">
        <v>0</v>
      </c>
      <c r="F99" s="75">
        <v>0</v>
      </c>
      <c r="G99" s="75">
        <f t="shared" si="4"/>
        <v>0</v>
      </c>
    </row>
    <row r="100" spans="1:7" x14ac:dyDescent="0.25">
      <c r="A100" s="85" t="s">
        <v>320</v>
      </c>
      <c r="B100" s="75">
        <v>0</v>
      </c>
      <c r="C100" s="75">
        <v>0</v>
      </c>
      <c r="D100" s="75">
        <v>0</v>
      </c>
      <c r="E100" s="75">
        <v>0</v>
      </c>
      <c r="F100" s="75">
        <v>0</v>
      </c>
      <c r="G100" s="75">
        <f t="shared" si="4"/>
        <v>0</v>
      </c>
    </row>
    <row r="101" spans="1:7" x14ac:dyDescent="0.25">
      <c r="A101" s="85" t="s">
        <v>321</v>
      </c>
      <c r="B101" s="75">
        <v>0</v>
      </c>
      <c r="C101" s="75">
        <v>0</v>
      </c>
      <c r="D101" s="75">
        <v>0</v>
      </c>
      <c r="E101" s="75">
        <v>0</v>
      </c>
      <c r="F101" s="75">
        <v>0</v>
      </c>
      <c r="G101" s="75">
        <f t="shared" si="4"/>
        <v>0</v>
      </c>
    </row>
    <row r="102" spans="1:7" x14ac:dyDescent="0.25">
      <c r="A102" s="85" t="s">
        <v>322</v>
      </c>
      <c r="B102" s="75">
        <v>0</v>
      </c>
      <c r="C102" s="75">
        <v>0</v>
      </c>
      <c r="D102" s="75">
        <v>0</v>
      </c>
      <c r="E102" s="75">
        <v>0</v>
      </c>
      <c r="F102" s="75">
        <v>0</v>
      </c>
      <c r="G102" s="75">
        <f t="shared" si="4"/>
        <v>0</v>
      </c>
    </row>
    <row r="103" spans="1:7" x14ac:dyDescent="0.25">
      <c r="A103" s="84" t="s">
        <v>323</v>
      </c>
      <c r="B103" s="83">
        <f>SUM(B104:B112)</f>
        <v>0</v>
      </c>
      <c r="C103" s="83">
        <f>SUM(C104:C112)</f>
        <v>0</v>
      </c>
      <c r="D103" s="83">
        <v>0</v>
      </c>
      <c r="E103" s="83">
        <f>SUM(E104:E112)</f>
        <v>0</v>
      </c>
      <c r="F103" s="83">
        <f>SUM(F104:F112)</f>
        <v>0</v>
      </c>
      <c r="G103" s="83">
        <f>SUM(G104:G112)</f>
        <v>0</v>
      </c>
    </row>
    <row r="104" spans="1:7" x14ac:dyDescent="0.25">
      <c r="A104" s="85" t="s">
        <v>324</v>
      </c>
      <c r="B104" s="75">
        <v>0</v>
      </c>
      <c r="C104" s="75">
        <v>0</v>
      </c>
      <c r="D104" s="75">
        <v>0</v>
      </c>
      <c r="E104" s="75">
        <v>0</v>
      </c>
      <c r="F104" s="75">
        <v>0</v>
      </c>
      <c r="G104" s="75">
        <f>D104-E104</f>
        <v>0</v>
      </c>
    </row>
    <row r="105" spans="1:7" x14ac:dyDescent="0.25">
      <c r="A105" s="85" t="s">
        <v>325</v>
      </c>
      <c r="B105" s="75">
        <v>0</v>
      </c>
      <c r="C105" s="75">
        <v>0</v>
      </c>
      <c r="D105" s="75">
        <v>0</v>
      </c>
      <c r="E105" s="75">
        <v>0</v>
      </c>
      <c r="F105" s="75">
        <v>0</v>
      </c>
      <c r="G105" s="75">
        <f t="shared" ref="G105:G112" si="5">D105-E105</f>
        <v>0</v>
      </c>
    </row>
    <row r="106" spans="1:7" x14ac:dyDescent="0.25">
      <c r="A106" s="85" t="s">
        <v>326</v>
      </c>
      <c r="B106" s="75">
        <v>0</v>
      </c>
      <c r="C106" s="75">
        <v>0</v>
      </c>
      <c r="D106" s="75">
        <v>0</v>
      </c>
      <c r="E106" s="75">
        <v>0</v>
      </c>
      <c r="F106" s="75">
        <v>0</v>
      </c>
      <c r="G106" s="75">
        <f t="shared" si="5"/>
        <v>0</v>
      </c>
    </row>
    <row r="107" spans="1:7" x14ac:dyDescent="0.25">
      <c r="A107" s="85" t="s">
        <v>327</v>
      </c>
      <c r="B107" s="75">
        <v>0</v>
      </c>
      <c r="C107" s="75">
        <v>0</v>
      </c>
      <c r="D107" s="75">
        <v>0</v>
      </c>
      <c r="E107" s="75">
        <v>0</v>
      </c>
      <c r="F107" s="75">
        <v>0</v>
      </c>
      <c r="G107" s="75">
        <f t="shared" si="5"/>
        <v>0</v>
      </c>
    </row>
    <row r="108" spans="1:7" x14ac:dyDescent="0.25">
      <c r="A108" s="85" t="s">
        <v>328</v>
      </c>
      <c r="B108" s="75">
        <v>0</v>
      </c>
      <c r="C108" s="75">
        <v>0</v>
      </c>
      <c r="D108" s="75">
        <v>0</v>
      </c>
      <c r="E108" s="75">
        <v>0</v>
      </c>
      <c r="F108" s="75">
        <v>0</v>
      </c>
      <c r="G108" s="75">
        <f t="shared" si="5"/>
        <v>0</v>
      </c>
    </row>
    <row r="109" spans="1:7" x14ac:dyDescent="0.25">
      <c r="A109" s="85" t="s">
        <v>329</v>
      </c>
      <c r="B109" s="75">
        <v>0</v>
      </c>
      <c r="C109" s="75">
        <v>0</v>
      </c>
      <c r="D109" s="75">
        <v>0</v>
      </c>
      <c r="E109" s="75">
        <v>0</v>
      </c>
      <c r="F109" s="75">
        <v>0</v>
      </c>
      <c r="G109" s="75">
        <f t="shared" si="5"/>
        <v>0</v>
      </c>
    </row>
    <row r="110" spans="1:7" x14ac:dyDescent="0.25">
      <c r="A110" s="85" t="s">
        <v>330</v>
      </c>
      <c r="B110" s="75">
        <v>0</v>
      </c>
      <c r="C110" s="75">
        <v>0</v>
      </c>
      <c r="D110" s="75">
        <v>0</v>
      </c>
      <c r="E110" s="75">
        <v>0</v>
      </c>
      <c r="F110" s="75">
        <v>0</v>
      </c>
      <c r="G110" s="75">
        <f t="shared" si="5"/>
        <v>0</v>
      </c>
    </row>
    <row r="111" spans="1:7" x14ac:dyDescent="0.25">
      <c r="A111" s="85" t="s">
        <v>331</v>
      </c>
      <c r="B111" s="75">
        <v>0</v>
      </c>
      <c r="C111" s="75">
        <v>0</v>
      </c>
      <c r="D111" s="75">
        <v>0</v>
      </c>
      <c r="E111" s="75">
        <v>0</v>
      </c>
      <c r="F111" s="75">
        <v>0</v>
      </c>
      <c r="G111" s="75">
        <f t="shared" si="5"/>
        <v>0</v>
      </c>
    </row>
    <row r="112" spans="1:7" x14ac:dyDescent="0.25">
      <c r="A112" s="85" t="s">
        <v>332</v>
      </c>
      <c r="B112" s="75">
        <v>0</v>
      </c>
      <c r="C112" s="75">
        <v>0</v>
      </c>
      <c r="D112" s="75">
        <v>0</v>
      </c>
      <c r="E112" s="75">
        <v>0</v>
      </c>
      <c r="F112" s="75">
        <v>0</v>
      </c>
      <c r="G112" s="75">
        <f t="shared" si="5"/>
        <v>0</v>
      </c>
    </row>
    <row r="113" spans="1:7" x14ac:dyDescent="0.25">
      <c r="A113" s="84" t="s">
        <v>333</v>
      </c>
      <c r="B113" s="83">
        <f t="shared" ref="B113:G113" si="6">SUM(B114:B122)</f>
        <v>0</v>
      </c>
      <c r="C113" s="83">
        <f t="shared" si="6"/>
        <v>0</v>
      </c>
      <c r="D113" s="83">
        <f t="shared" si="6"/>
        <v>0</v>
      </c>
      <c r="E113" s="83">
        <f t="shared" si="6"/>
        <v>0</v>
      </c>
      <c r="F113" s="83">
        <f t="shared" si="6"/>
        <v>0</v>
      </c>
      <c r="G113" s="83">
        <f t="shared" si="6"/>
        <v>0</v>
      </c>
    </row>
    <row r="114" spans="1:7" x14ac:dyDescent="0.25">
      <c r="A114" s="85" t="s">
        <v>334</v>
      </c>
      <c r="B114" s="75">
        <v>0</v>
      </c>
      <c r="C114" s="75">
        <v>0</v>
      </c>
      <c r="D114" s="75">
        <v>0</v>
      </c>
      <c r="E114" s="75">
        <v>0</v>
      </c>
      <c r="F114" s="75">
        <v>0</v>
      </c>
      <c r="G114" s="75">
        <f>D114-E114</f>
        <v>0</v>
      </c>
    </row>
    <row r="115" spans="1:7" x14ac:dyDescent="0.25">
      <c r="A115" s="85" t="s">
        <v>335</v>
      </c>
      <c r="B115" s="75">
        <v>0</v>
      </c>
      <c r="C115" s="75">
        <v>0</v>
      </c>
      <c r="D115" s="75">
        <v>0</v>
      </c>
      <c r="E115" s="75">
        <v>0</v>
      </c>
      <c r="F115" s="75">
        <v>0</v>
      </c>
      <c r="G115" s="75">
        <f t="shared" ref="G115:G122" si="7">D115-E115</f>
        <v>0</v>
      </c>
    </row>
    <row r="116" spans="1:7" x14ac:dyDescent="0.25">
      <c r="A116" s="85" t="s">
        <v>336</v>
      </c>
      <c r="B116" s="75">
        <v>0</v>
      </c>
      <c r="C116" s="75">
        <v>0</v>
      </c>
      <c r="D116" s="75">
        <v>0</v>
      </c>
      <c r="E116" s="75">
        <v>0</v>
      </c>
      <c r="F116" s="75">
        <v>0</v>
      </c>
      <c r="G116" s="75">
        <f t="shared" si="7"/>
        <v>0</v>
      </c>
    </row>
    <row r="117" spans="1:7" x14ac:dyDescent="0.25">
      <c r="A117" s="85" t="s">
        <v>337</v>
      </c>
      <c r="B117" s="75">
        <v>0</v>
      </c>
      <c r="C117" s="75">
        <v>0</v>
      </c>
      <c r="D117" s="75">
        <v>0</v>
      </c>
      <c r="E117" s="75">
        <v>0</v>
      </c>
      <c r="F117" s="75">
        <v>0</v>
      </c>
      <c r="G117" s="75">
        <f t="shared" si="7"/>
        <v>0</v>
      </c>
    </row>
    <row r="118" spans="1:7" x14ac:dyDescent="0.25">
      <c r="A118" s="85" t="s">
        <v>338</v>
      </c>
      <c r="B118" s="75">
        <v>0</v>
      </c>
      <c r="C118" s="75">
        <v>0</v>
      </c>
      <c r="D118" s="75">
        <v>0</v>
      </c>
      <c r="E118" s="75">
        <v>0</v>
      </c>
      <c r="F118" s="75">
        <v>0</v>
      </c>
      <c r="G118" s="75">
        <f t="shared" si="7"/>
        <v>0</v>
      </c>
    </row>
    <row r="119" spans="1:7" x14ac:dyDescent="0.25">
      <c r="A119" s="85" t="s">
        <v>339</v>
      </c>
      <c r="B119" s="75">
        <v>0</v>
      </c>
      <c r="C119" s="75">
        <v>0</v>
      </c>
      <c r="D119" s="75">
        <v>0</v>
      </c>
      <c r="E119" s="75">
        <v>0</v>
      </c>
      <c r="F119" s="75">
        <v>0</v>
      </c>
      <c r="G119" s="75">
        <f t="shared" si="7"/>
        <v>0</v>
      </c>
    </row>
    <row r="120" spans="1:7" x14ac:dyDescent="0.25">
      <c r="A120" s="85" t="s">
        <v>340</v>
      </c>
      <c r="B120" s="75">
        <v>0</v>
      </c>
      <c r="C120" s="75">
        <v>0</v>
      </c>
      <c r="D120" s="75">
        <v>0</v>
      </c>
      <c r="E120" s="75">
        <v>0</v>
      </c>
      <c r="F120" s="75">
        <v>0</v>
      </c>
      <c r="G120" s="75">
        <f t="shared" si="7"/>
        <v>0</v>
      </c>
    </row>
    <row r="121" spans="1:7" x14ac:dyDescent="0.25">
      <c r="A121" s="85" t="s">
        <v>341</v>
      </c>
      <c r="B121" s="75">
        <v>0</v>
      </c>
      <c r="C121" s="75">
        <v>0</v>
      </c>
      <c r="D121" s="75">
        <v>0</v>
      </c>
      <c r="E121" s="75">
        <v>0</v>
      </c>
      <c r="F121" s="75">
        <v>0</v>
      </c>
      <c r="G121" s="75">
        <f t="shared" si="7"/>
        <v>0</v>
      </c>
    </row>
    <row r="122" spans="1:7" x14ac:dyDescent="0.25">
      <c r="A122" s="85" t="s">
        <v>342</v>
      </c>
      <c r="B122" s="75">
        <v>0</v>
      </c>
      <c r="C122" s="75">
        <v>0</v>
      </c>
      <c r="D122" s="75">
        <v>0</v>
      </c>
      <c r="E122" s="75">
        <v>0</v>
      </c>
      <c r="F122" s="75">
        <v>0</v>
      </c>
      <c r="G122" s="75">
        <f t="shared" si="7"/>
        <v>0</v>
      </c>
    </row>
    <row r="123" spans="1:7" x14ac:dyDescent="0.25">
      <c r="A123" s="84" t="s">
        <v>343</v>
      </c>
      <c r="B123" s="83">
        <f t="shared" ref="B123:G123" si="8">SUM(B124:B132)</f>
        <v>0</v>
      </c>
      <c r="C123" s="83">
        <f t="shared" si="8"/>
        <v>0</v>
      </c>
      <c r="D123" s="83">
        <f t="shared" si="8"/>
        <v>0</v>
      </c>
      <c r="E123" s="83">
        <f t="shared" si="8"/>
        <v>0</v>
      </c>
      <c r="F123" s="83">
        <f t="shared" si="8"/>
        <v>0</v>
      </c>
      <c r="G123" s="83">
        <f t="shared" si="8"/>
        <v>0</v>
      </c>
    </row>
    <row r="124" spans="1:7" x14ac:dyDescent="0.25">
      <c r="A124" s="85" t="s">
        <v>344</v>
      </c>
      <c r="B124" s="75">
        <v>0</v>
      </c>
      <c r="C124" s="75">
        <v>0</v>
      </c>
      <c r="D124" s="75">
        <v>0</v>
      </c>
      <c r="E124" s="75">
        <v>0</v>
      </c>
      <c r="F124" s="75">
        <v>0</v>
      </c>
      <c r="G124" s="75">
        <f>D124-E124</f>
        <v>0</v>
      </c>
    </row>
    <row r="125" spans="1:7" x14ac:dyDescent="0.25">
      <c r="A125" s="85" t="s">
        <v>345</v>
      </c>
      <c r="B125" s="75">
        <v>0</v>
      </c>
      <c r="C125" s="75">
        <v>0</v>
      </c>
      <c r="D125" s="75">
        <v>0</v>
      </c>
      <c r="E125" s="75">
        <v>0</v>
      </c>
      <c r="F125" s="75">
        <v>0</v>
      </c>
      <c r="G125" s="75">
        <f t="shared" ref="G125:G132" si="9">D125-E125</f>
        <v>0</v>
      </c>
    </row>
    <row r="126" spans="1:7" x14ac:dyDescent="0.25">
      <c r="A126" s="85" t="s">
        <v>346</v>
      </c>
      <c r="B126" s="75">
        <v>0</v>
      </c>
      <c r="C126" s="75">
        <v>0</v>
      </c>
      <c r="D126" s="75">
        <v>0</v>
      </c>
      <c r="E126" s="75">
        <v>0</v>
      </c>
      <c r="F126" s="75">
        <v>0</v>
      </c>
      <c r="G126" s="75">
        <f t="shared" si="9"/>
        <v>0</v>
      </c>
    </row>
    <row r="127" spans="1:7" x14ac:dyDescent="0.25">
      <c r="A127" s="85" t="s">
        <v>347</v>
      </c>
      <c r="B127" s="75">
        <v>0</v>
      </c>
      <c r="C127" s="75">
        <v>0</v>
      </c>
      <c r="D127" s="75">
        <v>0</v>
      </c>
      <c r="E127" s="75">
        <v>0</v>
      </c>
      <c r="F127" s="75">
        <v>0</v>
      </c>
      <c r="G127" s="75">
        <f t="shared" si="9"/>
        <v>0</v>
      </c>
    </row>
    <row r="128" spans="1:7" x14ac:dyDescent="0.25">
      <c r="A128" s="85" t="s">
        <v>348</v>
      </c>
      <c r="B128" s="75">
        <v>0</v>
      </c>
      <c r="C128" s="75">
        <v>0</v>
      </c>
      <c r="D128" s="75">
        <v>0</v>
      </c>
      <c r="E128" s="75">
        <v>0</v>
      </c>
      <c r="F128" s="75">
        <v>0</v>
      </c>
      <c r="G128" s="75">
        <f t="shared" si="9"/>
        <v>0</v>
      </c>
    </row>
    <row r="129" spans="1:7" x14ac:dyDescent="0.25">
      <c r="A129" s="85" t="s">
        <v>349</v>
      </c>
      <c r="B129" s="75">
        <v>0</v>
      </c>
      <c r="C129" s="75">
        <v>0</v>
      </c>
      <c r="D129" s="75">
        <v>0</v>
      </c>
      <c r="E129" s="75">
        <v>0</v>
      </c>
      <c r="F129" s="75">
        <v>0</v>
      </c>
      <c r="G129" s="75">
        <f t="shared" si="9"/>
        <v>0</v>
      </c>
    </row>
    <row r="130" spans="1:7" x14ac:dyDescent="0.25">
      <c r="A130" s="85" t="s">
        <v>350</v>
      </c>
      <c r="B130" s="75">
        <v>0</v>
      </c>
      <c r="C130" s="75">
        <v>0</v>
      </c>
      <c r="D130" s="75">
        <v>0</v>
      </c>
      <c r="E130" s="75">
        <v>0</v>
      </c>
      <c r="F130" s="75">
        <v>0</v>
      </c>
      <c r="G130" s="75">
        <f t="shared" si="9"/>
        <v>0</v>
      </c>
    </row>
    <row r="131" spans="1:7" x14ac:dyDescent="0.25">
      <c r="A131" s="85" t="s">
        <v>351</v>
      </c>
      <c r="B131" s="75">
        <v>0</v>
      </c>
      <c r="C131" s="75">
        <v>0</v>
      </c>
      <c r="D131" s="75">
        <v>0</v>
      </c>
      <c r="E131" s="75">
        <v>0</v>
      </c>
      <c r="F131" s="75">
        <v>0</v>
      </c>
      <c r="G131" s="75">
        <f t="shared" si="9"/>
        <v>0</v>
      </c>
    </row>
    <row r="132" spans="1:7" x14ac:dyDescent="0.25">
      <c r="A132" s="85" t="s">
        <v>352</v>
      </c>
      <c r="B132" s="75">
        <v>0</v>
      </c>
      <c r="C132" s="75">
        <v>0</v>
      </c>
      <c r="D132" s="75">
        <v>0</v>
      </c>
      <c r="E132" s="75">
        <v>0</v>
      </c>
      <c r="F132" s="75">
        <v>0</v>
      </c>
      <c r="G132" s="75">
        <f t="shared" si="9"/>
        <v>0</v>
      </c>
    </row>
    <row r="133" spans="1:7" x14ac:dyDescent="0.25">
      <c r="A133" s="84" t="s">
        <v>353</v>
      </c>
      <c r="B133" s="83">
        <f t="shared" ref="B133:G133" si="10">SUM(B134:B136)</f>
        <v>0</v>
      </c>
      <c r="C133" s="83">
        <f t="shared" si="10"/>
        <v>0</v>
      </c>
      <c r="D133" s="83">
        <f t="shared" si="10"/>
        <v>0</v>
      </c>
      <c r="E133" s="83">
        <f t="shared" si="10"/>
        <v>0</v>
      </c>
      <c r="F133" s="83">
        <f t="shared" si="10"/>
        <v>0</v>
      </c>
      <c r="G133" s="83">
        <f t="shared" si="10"/>
        <v>0</v>
      </c>
    </row>
    <row r="134" spans="1:7" x14ac:dyDescent="0.25">
      <c r="A134" s="85" t="s">
        <v>354</v>
      </c>
      <c r="B134" s="75">
        <v>0</v>
      </c>
      <c r="C134" s="75">
        <v>0</v>
      </c>
      <c r="D134" s="75">
        <v>0</v>
      </c>
      <c r="E134" s="75">
        <v>0</v>
      </c>
      <c r="F134" s="75">
        <v>0</v>
      </c>
      <c r="G134" s="75">
        <f>D134-E134</f>
        <v>0</v>
      </c>
    </row>
    <row r="135" spans="1:7" x14ac:dyDescent="0.25">
      <c r="A135" s="85" t="s">
        <v>355</v>
      </c>
      <c r="B135" s="75">
        <v>0</v>
      </c>
      <c r="C135" s="75">
        <v>0</v>
      </c>
      <c r="D135" s="75">
        <v>0</v>
      </c>
      <c r="E135" s="75">
        <v>0</v>
      </c>
      <c r="F135" s="75">
        <v>0</v>
      </c>
      <c r="G135" s="75">
        <f t="shared" ref="G135:G136" si="11">D135-E135</f>
        <v>0</v>
      </c>
    </row>
    <row r="136" spans="1:7" x14ac:dyDescent="0.25">
      <c r="A136" s="85" t="s">
        <v>356</v>
      </c>
      <c r="B136" s="75">
        <v>0</v>
      </c>
      <c r="C136" s="75">
        <v>0</v>
      </c>
      <c r="D136" s="75">
        <v>0</v>
      </c>
      <c r="E136" s="75">
        <v>0</v>
      </c>
      <c r="F136" s="75">
        <v>0</v>
      </c>
      <c r="G136" s="75">
        <f t="shared" si="11"/>
        <v>0</v>
      </c>
    </row>
    <row r="137" spans="1:7" x14ac:dyDescent="0.25">
      <c r="A137" s="84" t="s">
        <v>357</v>
      </c>
      <c r="B137" s="83">
        <f t="shared" ref="B137:G137" si="12">SUM(B138:B142,B144:B145)</f>
        <v>0</v>
      </c>
      <c r="C137" s="83">
        <f t="shared" si="12"/>
        <v>0</v>
      </c>
      <c r="D137" s="83">
        <f t="shared" si="12"/>
        <v>0</v>
      </c>
      <c r="E137" s="83">
        <f t="shared" si="12"/>
        <v>0</v>
      </c>
      <c r="F137" s="83">
        <f t="shared" si="12"/>
        <v>0</v>
      </c>
      <c r="G137" s="83">
        <f t="shared" si="12"/>
        <v>0</v>
      </c>
    </row>
    <row r="138" spans="1:7" x14ac:dyDescent="0.25">
      <c r="A138" s="85" t="s">
        <v>358</v>
      </c>
      <c r="B138" s="75">
        <v>0</v>
      </c>
      <c r="C138" s="75">
        <v>0</v>
      </c>
      <c r="D138" s="75">
        <v>0</v>
      </c>
      <c r="E138" s="75">
        <v>0</v>
      </c>
      <c r="F138" s="75">
        <v>0</v>
      </c>
      <c r="G138" s="75">
        <f>D138-E138</f>
        <v>0</v>
      </c>
    </row>
    <row r="139" spans="1:7" x14ac:dyDescent="0.25">
      <c r="A139" s="85" t="s">
        <v>359</v>
      </c>
      <c r="B139" s="75">
        <v>0</v>
      </c>
      <c r="C139" s="75">
        <v>0</v>
      </c>
      <c r="D139" s="75">
        <v>0</v>
      </c>
      <c r="E139" s="75">
        <v>0</v>
      </c>
      <c r="F139" s="75">
        <v>0</v>
      </c>
      <c r="G139" s="75">
        <f t="shared" ref="G139:G145" si="13">D139-E139</f>
        <v>0</v>
      </c>
    </row>
    <row r="140" spans="1:7" x14ac:dyDescent="0.25">
      <c r="A140" s="85" t="s">
        <v>360</v>
      </c>
      <c r="B140" s="75">
        <v>0</v>
      </c>
      <c r="C140" s="75">
        <v>0</v>
      </c>
      <c r="D140" s="75">
        <v>0</v>
      </c>
      <c r="E140" s="75">
        <v>0</v>
      </c>
      <c r="F140" s="75">
        <v>0</v>
      </c>
      <c r="G140" s="75">
        <f t="shared" si="13"/>
        <v>0</v>
      </c>
    </row>
    <row r="141" spans="1:7" x14ac:dyDescent="0.25">
      <c r="A141" s="85" t="s">
        <v>361</v>
      </c>
      <c r="B141" s="75">
        <v>0</v>
      </c>
      <c r="C141" s="75">
        <v>0</v>
      </c>
      <c r="D141" s="75">
        <v>0</v>
      </c>
      <c r="E141" s="75">
        <v>0</v>
      </c>
      <c r="F141" s="75">
        <v>0</v>
      </c>
      <c r="G141" s="75">
        <f t="shared" si="13"/>
        <v>0</v>
      </c>
    </row>
    <row r="142" spans="1:7" x14ac:dyDescent="0.25">
      <c r="A142" s="85" t="s">
        <v>362</v>
      </c>
      <c r="B142" s="75">
        <v>0</v>
      </c>
      <c r="C142" s="75">
        <v>0</v>
      </c>
      <c r="D142" s="75">
        <v>0</v>
      </c>
      <c r="E142" s="75">
        <v>0</v>
      </c>
      <c r="F142" s="75">
        <v>0</v>
      </c>
      <c r="G142" s="75">
        <f t="shared" si="13"/>
        <v>0</v>
      </c>
    </row>
    <row r="143" spans="1:7" x14ac:dyDescent="0.25">
      <c r="A143" s="85" t="s">
        <v>363</v>
      </c>
      <c r="B143" s="75">
        <v>0</v>
      </c>
      <c r="C143" s="75">
        <v>0</v>
      </c>
      <c r="D143" s="75">
        <v>0</v>
      </c>
      <c r="E143" s="75">
        <v>0</v>
      </c>
      <c r="F143" s="75">
        <v>0</v>
      </c>
      <c r="G143" s="75">
        <f t="shared" si="13"/>
        <v>0</v>
      </c>
    </row>
    <row r="144" spans="1:7" x14ac:dyDescent="0.25">
      <c r="A144" s="85" t="s">
        <v>364</v>
      </c>
      <c r="B144" s="75">
        <v>0</v>
      </c>
      <c r="C144" s="75">
        <v>0</v>
      </c>
      <c r="D144" s="75">
        <v>0</v>
      </c>
      <c r="E144" s="75">
        <v>0</v>
      </c>
      <c r="F144" s="75">
        <v>0</v>
      </c>
      <c r="G144" s="75">
        <f t="shared" si="13"/>
        <v>0</v>
      </c>
    </row>
    <row r="145" spans="1:7" x14ac:dyDescent="0.25">
      <c r="A145" s="85" t="s">
        <v>365</v>
      </c>
      <c r="B145" s="75">
        <v>0</v>
      </c>
      <c r="C145" s="75">
        <v>0</v>
      </c>
      <c r="D145" s="75">
        <v>0</v>
      </c>
      <c r="E145" s="75">
        <v>0</v>
      </c>
      <c r="F145" s="75">
        <v>0</v>
      </c>
      <c r="G145" s="75">
        <f t="shared" si="13"/>
        <v>0</v>
      </c>
    </row>
    <row r="146" spans="1:7" x14ac:dyDescent="0.25">
      <c r="A146" s="84" t="s">
        <v>366</v>
      </c>
      <c r="B146" s="83">
        <f t="shared" ref="B146:G146" si="14">SUM(B147:B149)</f>
        <v>0</v>
      </c>
      <c r="C146" s="83">
        <f t="shared" si="14"/>
        <v>0</v>
      </c>
      <c r="D146" s="83">
        <f t="shared" si="14"/>
        <v>0</v>
      </c>
      <c r="E146" s="83">
        <f t="shared" si="14"/>
        <v>0</v>
      </c>
      <c r="F146" s="83">
        <f t="shared" si="14"/>
        <v>0</v>
      </c>
      <c r="G146" s="83">
        <f t="shared" si="14"/>
        <v>0</v>
      </c>
    </row>
    <row r="147" spans="1:7" x14ac:dyDescent="0.25">
      <c r="A147" s="85" t="s">
        <v>367</v>
      </c>
      <c r="B147" s="75">
        <v>0</v>
      </c>
      <c r="C147" s="75">
        <v>0</v>
      </c>
      <c r="D147" s="75">
        <v>0</v>
      </c>
      <c r="E147" s="75">
        <v>0</v>
      </c>
      <c r="F147" s="75">
        <v>0</v>
      </c>
      <c r="G147" s="75">
        <f>D147-E147</f>
        <v>0</v>
      </c>
    </row>
    <row r="148" spans="1:7" x14ac:dyDescent="0.25">
      <c r="A148" s="85" t="s">
        <v>368</v>
      </c>
      <c r="B148" s="75">
        <v>0</v>
      </c>
      <c r="C148" s="75">
        <v>0</v>
      </c>
      <c r="D148" s="75">
        <v>0</v>
      </c>
      <c r="E148" s="75">
        <v>0</v>
      </c>
      <c r="F148" s="75">
        <v>0</v>
      </c>
      <c r="G148" s="75">
        <f t="shared" ref="G148:G149" si="15">D148-E148</f>
        <v>0</v>
      </c>
    </row>
    <row r="149" spans="1:7" x14ac:dyDescent="0.25">
      <c r="A149" s="85" t="s">
        <v>369</v>
      </c>
      <c r="B149" s="75">
        <v>0</v>
      </c>
      <c r="C149" s="75">
        <v>0</v>
      </c>
      <c r="D149" s="75">
        <v>0</v>
      </c>
      <c r="E149" s="75">
        <v>0</v>
      </c>
      <c r="F149" s="75">
        <v>0</v>
      </c>
      <c r="G149" s="75">
        <f t="shared" si="15"/>
        <v>0</v>
      </c>
    </row>
    <row r="150" spans="1:7" x14ac:dyDescent="0.25">
      <c r="A150" s="84" t="s">
        <v>370</v>
      </c>
      <c r="B150" s="83">
        <f t="shared" ref="B150:G150" si="16">SUM(B151:B157)</f>
        <v>0</v>
      </c>
      <c r="C150" s="83">
        <f t="shared" si="16"/>
        <v>0</v>
      </c>
      <c r="D150" s="83">
        <f t="shared" si="16"/>
        <v>0</v>
      </c>
      <c r="E150" s="83">
        <f t="shared" si="16"/>
        <v>0</v>
      </c>
      <c r="F150" s="83">
        <f t="shared" si="16"/>
        <v>0</v>
      </c>
      <c r="G150" s="83">
        <f t="shared" si="16"/>
        <v>0</v>
      </c>
    </row>
    <row r="151" spans="1:7" x14ac:dyDescent="0.25">
      <c r="A151" s="85" t="s">
        <v>371</v>
      </c>
      <c r="B151" s="75">
        <v>0</v>
      </c>
      <c r="C151" s="75">
        <v>0</v>
      </c>
      <c r="D151" s="75">
        <v>0</v>
      </c>
      <c r="E151" s="75">
        <v>0</v>
      </c>
      <c r="F151" s="75">
        <v>0</v>
      </c>
      <c r="G151" s="75">
        <f>D151-E151</f>
        <v>0</v>
      </c>
    </row>
    <row r="152" spans="1:7" x14ac:dyDescent="0.25">
      <c r="A152" s="85" t="s">
        <v>372</v>
      </c>
      <c r="B152" s="75">
        <v>0</v>
      </c>
      <c r="C152" s="75">
        <v>0</v>
      </c>
      <c r="D152" s="75">
        <v>0</v>
      </c>
      <c r="E152" s="75">
        <v>0</v>
      </c>
      <c r="F152" s="75">
        <v>0</v>
      </c>
      <c r="G152" s="75">
        <f t="shared" ref="G152:G157" si="17">D152-E152</f>
        <v>0</v>
      </c>
    </row>
    <row r="153" spans="1:7" x14ac:dyDescent="0.25">
      <c r="A153" s="85" t="s">
        <v>373</v>
      </c>
      <c r="B153" s="75">
        <v>0</v>
      </c>
      <c r="C153" s="75">
        <v>0</v>
      </c>
      <c r="D153" s="75">
        <v>0</v>
      </c>
      <c r="E153" s="75">
        <v>0</v>
      </c>
      <c r="F153" s="75">
        <v>0</v>
      </c>
      <c r="G153" s="75">
        <f t="shared" si="17"/>
        <v>0</v>
      </c>
    </row>
    <row r="154" spans="1:7" x14ac:dyDescent="0.25">
      <c r="A154" s="87" t="s">
        <v>374</v>
      </c>
      <c r="B154" s="75">
        <v>0</v>
      </c>
      <c r="C154" s="75">
        <v>0</v>
      </c>
      <c r="D154" s="75">
        <v>0</v>
      </c>
      <c r="E154" s="75">
        <v>0</v>
      </c>
      <c r="F154" s="75">
        <v>0</v>
      </c>
      <c r="G154" s="75">
        <f t="shared" si="17"/>
        <v>0</v>
      </c>
    </row>
    <row r="155" spans="1:7" x14ac:dyDescent="0.25">
      <c r="A155" s="85" t="s">
        <v>375</v>
      </c>
      <c r="B155" s="75">
        <v>0</v>
      </c>
      <c r="C155" s="75">
        <v>0</v>
      </c>
      <c r="D155" s="75">
        <v>0</v>
      </c>
      <c r="E155" s="75">
        <v>0</v>
      </c>
      <c r="F155" s="75">
        <v>0</v>
      </c>
      <c r="G155" s="75">
        <f t="shared" si="17"/>
        <v>0</v>
      </c>
    </row>
    <row r="156" spans="1:7" x14ac:dyDescent="0.25">
      <c r="A156" s="85" t="s">
        <v>376</v>
      </c>
      <c r="B156" s="75">
        <v>0</v>
      </c>
      <c r="C156" s="75">
        <v>0</v>
      </c>
      <c r="D156" s="75">
        <v>0</v>
      </c>
      <c r="E156" s="75">
        <v>0</v>
      </c>
      <c r="F156" s="75">
        <v>0</v>
      </c>
      <c r="G156" s="75">
        <f t="shared" si="17"/>
        <v>0</v>
      </c>
    </row>
    <row r="157" spans="1:7" x14ac:dyDescent="0.25">
      <c r="A157" s="85" t="s">
        <v>377</v>
      </c>
      <c r="B157" s="75">
        <v>0</v>
      </c>
      <c r="C157" s="75">
        <v>0</v>
      </c>
      <c r="D157" s="75">
        <v>0</v>
      </c>
      <c r="E157" s="75">
        <v>0</v>
      </c>
      <c r="F157" s="75">
        <v>0</v>
      </c>
      <c r="G157" s="75">
        <f t="shared" si="17"/>
        <v>0</v>
      </c>
    </row>
    <row r="158" spans="1:7" x14ac:dyDescent="0.25">
      <c r="A158" s="88"/>
      <c r="B158" s="89"/>
      <c r="C158" s="89"/>
      <c r="D158" s="89"/>
      <c r="E158" s="89"/>
      <c r="F158" s="89"/>
      <c r="G158" s="89"/>
    </row>
    <row r="159" spans="1:7" x14ac:dyDescent="0.25">
      <c r="A159" s="29" t="s">
        <v>379</v>
      </c>
      <c r="B159" s="90">
        <f t="shared" ref="B159:G159" si="18">B9+B84</f>
        <v>731985912</v>
      </c>
      <c r="C159" s="90">
        <f t="shared" si="18"/>
        <v>20474632.720000003</v>
      </c>
      <c r="D159" s="90">
        <f t="shared" si="18"/>
        <v>752460544.72000003</v>
      </c>
      <c r="E159" s="90">
        <f t="shared" si="18"/>
        <v>139281948.74000001</v>
      </c>
      <c r="F159" s="90">
        <f t="shared" si="18"/>
        <v>138464443.93000001</v>
      </c>
      <c r="G159" s="90">
        <f t="shared" si="18"/>
        <v>613178595.98000002</v>
      </c>
    </row>
    <row r="160" spans="1:7" x14ac:dyDescent="0.25">
      <c r="A160" s="55"/>
      <c r="B160" s="54"/>
      <c r="C160" s="54"/>
      <c r="D160" s="54"/>
      <c r="E160" s="54"/>
      <c r="F160" s="54"/>
      <c r="G160" s="54"/>
    </row>
  </sheetData>
  <protectedRanges>
    <protectedRange sqref="B84:G84 B9:G9" name="Rango1_2"/>
  </protectedRanges>
  <mergeCells count="4">
    <mergeCell ref="A7:A8"/>
    <mergeCell ref="B7:F7"/>
    <mergeCell ref="G7:G8"/>
    <mergeCell ref="A1:G1"/>
  </mergeCells>
  <pageMargins left="0.7" right="0.7" top="0.75" bottom="0.75" header="0.3" footer="0.3"/>
  <pageSetup paperSize="119" orientation="portrait" horizontalDpi="1200" verticalDpi="1200" r:id="rId1"/>
  <ignoredErrors>
    <ignoredError sqref="B83:F92 B94:F159 B93:C93 E93:F93" unlockedFormula="1"/>
    <ignoredError sqref="G83:G159" formula="1" unlockedFormula="1"/>
    <ignoredError sqref="D93" formulaRange="1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3EB8B7-C10F-4C8D-A168-FF6EC50EA8E5}">
  <sheetPr>
    <outlinePr summaryBelow="0"/>
  </sheetPr>
  <dimension ref="A1:G68"/>
  <sheetViews>
    <sheetView showGridLines="0" zoomScale="75" zoomScaleNormal="75" workbookViewId="0">
      <selection activeCell="A33" sqref="A33"/>
    </sheetView>
  </sheetViews>
  <sheetFormatPr baseColWidth="10" defaultColWidth="11" defaultRowHeight="15" x14ac:dyDescent="0.25"/>
  <cols>
    <col min="1" max="1" width="47.85546875" bestFit="1" customWidth="1"/>
    <col min="2" max="2" width="22.28515625" bestFit="1" customWidth="1"/>
    <col min="3" max="3" width="19.85546875" bestFit="1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192" t="s">
        <v>380</v>
      </c>
      <c r="B1" s="193"/>
      <c r="C1" s="193"/>
      <c r="D1" s="193"/>
      <c r="E1" s="193"/>
      <c r="F1" s="193"/>
      <c r="G1" s="194"/>
    </row>
    <row r="2" spans="1:7" ht="15" customHeight="1" x14ac:dyDescent="0.25">
      <c r="A2" s="110" t="str">
        <f>'Formato 1'!A2</f>
        <v>Poder Legislativo del Estado de Guanajuato (a)</v>
      </c>
      <c r="B2" s="111"/>
      <c r="C2" s="111"/>
      <c r="D2" s="111"/>
      <c r="E2" s="111"/>
      <c r="F2" s="111"/>
      <c r="G2" s="112"/>
    </row>
    <row r="3" spans="1:7" ht="15" customHeight="1" x14ac:dyDescent="0.25">
      <c r="A3" s="113" t="s">
        <v>296</v>
      </c>
      <c r="B3" s="114"/>
      <c r="C3" s="114"/>
      <c r="D3" s="114"/>
      <c r="E3" s="114"/>
      <c r="F3" s="114"/>
      <c r="G3" s="115"/>
    </row>
    <row r="4" spans="1:7" ht="15" customHeight="1" x14ac:dyDescent="0.25">
      <c r="A4" s="113" t="s">
        <v>381</v>
      </c>
      <c r="B4" s="114"/>
      <c r="C4" s="114"/>
      <c r="D4" s="114"/>
      <c r="E4" s="114"/>
      <c r="F4" s="114"/>
      <c r="G4" s="115"/>
    </row>
    <row r="5" spans="1:7" ht="15" customHeight="1" x14ac:dyDescent="0.25">
      <c r="A5" s="113" t="str">
        <f>'Formato 3'!A4</f>
        <v>Del 1 de Enero al 31 de Marzo de 2024 (b)</v>
      </c>
      <c r="B5" s="114"/>
      <c r="C5" s="114"/>
      <c r="D5" s="114"/>
      <c r="E5" s="114"/>
      <c r="F5" s="114"/>
      <c r="G5" s="115"/>
    </row>
    <row r="6" spans="1:7" x14ac:dyDescent="0.25">
      <c r="A6" s="116" t="s">
        <v>2</v>
      </c>
      <c r="B6" s="117"/>
      <c r="C6" s="117"/>
      <c r="D6" s="117"/>
      <c r="E6" s="117"/>
      <c r="F6" s="117"/>
      <c r="G6" s="118"/>
    </row>
    <row r="7" spans="1:7" ht="15" customHeight="1" x14ac:dyDescent="0.25">
      <c r="A7" s="187" t="s">
        <v>4</v>
      </c>
      <c r="B7" s="189" t="s">
        <v>298</v>
      </c>
      <c r="C7" s="189"/>
      <c r="D7" s="189"/>
      <c r="E7" s="189"/>
      <c r="F7" s="189"/>
      <c r="G7" s="191" t="s">
        <v>299</v>
      </c>
    </row>
    <row r="8" spans="1:7" ht="30" x14ac:dyDescent="0.25">
      <c r="A8" s="188"/>
      <c r="B8" s="25" t="s">
        <v>300</v>
      </c>
      <c r="C8" s="7" t="s">
        <v>230</v>
      </c>
      <c r="D8" s="25" t="s">
        <v>231</v>
      </c>
      <c r="E8" s="25" t="s">
        <v>186</v>
      </c>
      <c r="F8" s="25" t="s">
        <v>203</v>
      </c>
      <c r="G8" s="190"/>
    </row>
    <row r="9" spans="1:7" ht="15.75" customHeight="1" x14ac:dyDescent="0.25">
      <c r="A9" s="26" t="s">
        <v>382</v>
      </c>
      <c r="B9" s="30">
        <f t="shared" ref="B9:G9" si="0">SUM(B10:B55)</f>
        <v>731985912</v>
      </c>
      <c r="C9" s="30">
        <f t="shared" si="0"/>
        <v>20474632.719999995</v>
      </c>
      <c r="D9" s="30">
        <f t="shared" si="0"/>
        <v>752460544.72000027</v>
      </c>
      <c r="E9" s="30">
        <f t="shared" si="0"/>
        <v>139281948.74000001</v>
      </c>
      <c r="F9" s="30">
        <f t="shared" si="0"/>
        <v>138464443.92999998</v>
      </c>
      <c r="G9" s="30">
        <f t="shared" si="0"/>
        <v>613178595.97999966</v>
      </c>
    </row>
    <row r="10" spans="1:7" x14ac:dyDescent="0.25">
      <c r="A10" s="63" t="s">
        <v>591</v>
      </c>
      <c r="B10" s="75">
        <v>12060284</v>
      </c>
      <c r="C10" s="75">
        <v>-41781.46</v>
      </c>
      <c r="D10" s="75">
        <v>12018502.539999999</v>
      </c>
      <c r="E10" s="75">
        <v>889944.93</v>
      </c>
      <c r="F10" s="75">
        <v>889944.93</v>
      </c>
      <c r="G10" s="75">
        <v>11128557.609999999</v>
      </c>
    </row>
    <row r="11" spans="1:7" x14ac:dyDescent="0.25">
      <c r="A11" s="63" t="s">
        <v>592</v>
      </c>
      <c r="B11" s="75">
        <v>149034400</v>
      </c>
      <c r="C11" s="75">
        <v>174460.9</v>
      </c>
      <c r="D11" s="75">
        <v>149208860.90000001</v>
      </c>
      <c r="E11" s="75">
        <v>27233692.530000001</v>
      </c>
      <c r="F11" s="75">
        <v>27233692.530000001</v>
      </c>
      <c r="G11" s="75">
        <v>121975168.37</v>
      </c>
    </row>
    <row r="12" spans="1:7" x14ac:dyDescent="0.25">
      <c r="A12" s="63" t="s">
        <v>593</v>
      </c>
      <c r="B12" s="75">
        <v>28406842</v>
      </c>
      <c r="C12" s="75">
        <v>-4613605.57</v>
      </c>
      <c r="D12" s="75">
        <v>23793236.43</v>
      </c>
      <c r="E12" s="75">
        <v>4005052.89</v>
      </c>
      <c r="F12" s="75">
        <v>4005052.89</v>
      </c>
      <c r="G12" s="75">
        <v>19788183.539999999</v>
      </c>
    </row>
    <row r="13" spans="1:7" x14ac:dyDescent="0.25">
      <c r="A13" s="63" t="s">
        <v>594</v>
      </c>
      <c r="B13" s="75">
        <v>14355155</v>
      </c>
      <c r="C13" s="75">
        <v>-80089.87</v>
      </c>
      <c r="D13" s="75">
        <v>14275065.130000001</v>
      </c>
      <c r="E13" s="75">
        <v>2422966.29</v>
      </c>
      <c r="F13" s="75">
        <v>2422966.29</v>
      </c>
      <c r="G13" s="75">
        <v>11852098.84</v>
      </c>
    </row>
    <row r="14" spans="1:7" x14ac:dyDescent="0.25">
      <c r="A14" s="63" t="s">
        <v>595</v>
      </c>
      <c r="B14" s="75">
        <v>950112</v>
      </c>
      <c r="C14" s="75">
        <v>-7</v>
      </c>
      <c r="D14" s="75">
        <v>950105</v>
      </c>
      <c r="E14" s="75">
        <v>212570.95</v>
      </c>
      <c r="F14" s="75">
        <v>212570.95</v>
      </c>
      <c r="G14" s="75">
        <v>737534.05</v>
      </c>
    </row>
    <row r="15" spans="1:7" x14ac:dyDescent="0.25">
      <c r="A15" s="63" t="s">
        <v>596</v>
      </c>
      <c r="B15" s="75">
        <v>57765256</v>
      </c>
      <c r="C15" s="75">
        <v>217340.97</v>
      </c>
      <c r="D15" s="75">
        <v>57982596.969999999</v>
      </c>
      <c r="E15" s="75">
        <v>11037635.9</v>
      </c>
      <c r="F15" s="75">
        <v>11037635.9</v>
      </c>
      <c r="G15" s="75">
        <v>46944961.07</v>
      </c>
    </row>
    <row r="16" spans="1:7" x14ac:dyDescent="0.25">
      <c r="A16" s="63" t="s">
        <v>597</v>
      </c>
      <c r="B16" s="75">
        <v>7441094</v>
      </c>
      <c r="C16" s="75">
        <v>10538.33</v>
      </c>
      <c r="D16" s="75">
        <v>7451632.3300000001</v>
      </c>
      <c r="E16" s="75">
        <v>1368839.29</v>
      </c>
      <c r="F16" s="75">
        <v>1368839.29</v>
      </c>
      <c r="G16" s="75">
        <v>6082793.04</v>
      </c>
    </row>
    <row r="17" spans="1:7" x14ac:dyDescent="0.25">
      <c r="A17" s="63" t="s">
        <v>598</v>
      </c>
      <c r="B17" s="75">
        <v>0</v>
      </c>
      <c r="C17" s="75">
        <v>4547213.8600000003</v>
      </c>
      <c r="D17" s="75">
        <v>4547213.8600000003</v>
      </c>
      <c r="E17" s="75">
        <v>1052998.68</v>
      </c>
      <c r="F17" s="75">
        <v>1052998.68</v>
      </c>
      <c r="G17" s="75">
        <v>3494215.1800000006</v>
      </c>
    </row>
    <row r="18" spans="1:7" x14ac:dyDescent="0.25">
      <c r="A18" s="63" t="s">
        <v>599</v>
      </c>
      <c r="B18" s="75">
        <v>9196766</v>
      </c>
      <c r="C18" s="75">
        <v>313878.7</v>
      </c>
      <c r="D18" s="75">
        <v>9510644.6999999993</v>
      </c>
      <c r="E18" s="75">
        <v>1886710.52</v>
      </c>
      <c r="F18" s="75">
        <v>1886710.52</v>
      </c>
      <c r="G18" s="75">
        <v>7623934.1799999997</v>
      </c>
    </row>
    <row r="19" spans="1:7" x14ac:dyDescent="0.25">
      <c r="A19" s="63" t="s">
        <v>600</v>
      </c>
      <c r="B19" s="75">
        <v>19477378</v>
      </c>
      <c r="C19" s="75">
        <v>196505.7</v>
      </c>
      <c r="D19" s="75">
        <v>19673883.699999999</v>
      </c>
      <c r="E19" s="75">
        <v>4338049.43</v>
      </c>
      <c r="F19" s="75">
        <v>4338049.43</v>
      </c>
      <c r="G19" s="75">
        <v>15335834.27</v>
      </c>
    </row>
    <row r="20" spans="1:7" x14ac:dyDescent="0.25">
      <c r="A20" s="63" t="s">
        <v>601</v>
      </c>
      <c r="B20" s="75">
        <v>5660060</v>
      </c>
      <c r="C20" s="75">
        <v>1453487.49</v>
      </c>
      <c r="D20" s="75">
        <v>7113547.4900000002</v>
      </c>
      <c r="E20" s="75">
        <v>1280793.32</v>
      </c>
      <c r="F20" s="75">
        <v>1280793.32</v>
      </c>
      <c r="G20" s="75">
        <v>5832754.1699999999</v>
      </c>
    </row>
    <row r="21" spans="1:7" x14ac:dyDescent="0.25">
      <c r="A21" s="63" t="s">
        <v>602</v>
      </c>
      <c r="B21" s="75">
        <v>8988035</v>
      </c>
      <c r="C21" s="75">
        <v>15661.62</v>
      </c>
      <c r="D21" s="75">
        <v>9003696.6199999992</v>
      </c>
      <c r="E21" s="75">
        <v>1884731.67</v>
      </c>
      <c r="F21" s="75">
        <v>1884731.67</v>
      </c>
      <c r="G21" s="75">
        <v>7118964.9499999993</v>
      </c>
    </row>
    <row r="22" spans="1:7" x14ac:dyDescent="0.25">
      <c r="A22" s="63" t="s">
        <v>603</v>
      </c>
      <c r="B22" s="75">
        <v>5111887</v>
      </c>
      <c r="C22" s="75">
        <v>-13482.56</v>
      </c>
      <c r="D22" s="75">
        <v>5098404.4400000004</v>
      </c>
      <c r="E22" s="75">
        <v>1059155.6399999999</v>
      </c>
      <c r="F22" s="75">
        <v>1059155.6399999999</v>
      </c>
      <c r="G22" s="75">
        <v>4039248.8000000007</v>
      </c>
    </row>
    <row r="23" spans="1:7" x14ac:dyDescent="0.25">
      <c r="A23" s="63" t="s">
        <v>604</v>
      </c>
      <c r="B23" s="75">
        <v>9068257</v>
      </c>
      <c r="C23" s="75">
        <v>207678.6</v>
      </c>
      <c r="D23" s="75">
        <v>9275935.5999999996</v>
      </c>
      <c r="E23" s="75">
        <v>1842754.88</v>
      </c>
      <c r="F23" s="75">
        <v>1842754.88</v>
      </c>
      <c r="G23" s="75">
        <v>7433180.7199999997</v>
      </c>
    </row>
    <row r="24" spans="1:7" x14ac:dyDescent="0.25">
      <c r="A24" s="63" t="s">
        <v>605</v>
      </c>
      <c r="B24" s="75">
        <v>5879350</v>
      </c>
      <c r="C24" s="75">
        <v>27665.81</v>
      </c>
      <c r="D24" s="75">
        <v>5907015.8099999996</v>
      </c>
      <c r="E24" s="75">
        <v>1277756.8600000001</v>
      </c>
      <c r="F24" s="75">
        <v>1277756.8600000001</v>
      </c>
      <c r="G24" s="75">
        <v>4629258.9499999993</v>
      </c>
    </row>
    <row r="25" spans="1:7" x14ac:dyDescent="0.25">
      <c r="A25" s="63" t="s">
        <v>606</v>
      </c>
      <c r="B25" s="75">
        <v>20196225</v>
      </c>
      <c r="C25" s="75">
        <v>8083981.4699999997</v>
      </c>
      <c r="D25" s="75">
        <v>28280206.469999999</v>
      </c>
      <c r="E25" s="75">
        <v>2423672.0699999998</v>
      </c>
      <c r="F25" s="75">
        <v>2110357.7400000002</v>
      </c>
      <c r="G25" s="75">
        <v>25856534.399999999</v>
      </c>
    </row>
    <row r="26" spans="1:7" x14ac:dyDescent="0.25">
      <c r="A26" s="63" t="s">
        <v>607</v>
      </c>
      <c r="B26" s="75">
        <v>11644660</v>
      </c>
      <c r="C26" s="75">
        <v>875938.17</v>
      </c>
      <c r="D26" s="75">
        <v>12520598.17</v>
      </c>
      <c r="E26" s="75">
        <v>3179217.43</v>
      </c>
      <c r="F26" s="75">
        <v>3179217.43</v>
      </c>
      <c r="G26" s="75">
        <v>9341380.7400000002</v>
      </c>
    </row>
    <row r="27" spans="1:7" x14ac:dyDescent="0.25">
      <c r="A27" s="63" t="s">
        <v>608</v>
      </c>
      <c r="B27" s="75">
        <v>9488821</v>
      </c>
      <c r="C27" s="75">
        <v>3847.79</v>
      </c>
      <c r="D27" s="75">
        <v>9492668.7899999991</v>
      </c>
      <c r="E27" s="75">
        <v>2067636.3</v>
      </c>
      <c r="F27" s="75">
        <v>2067636.3</v>
      </c>
      <c r="G27" s="75">
        <v>7425032.4899999993</v>
      </c>
    </row>
    <row r="28" spans="1:7" x14ac:dyDescent="0.25">
      <c r="A28" s="63" t="s">
        <v>609</v>
      </c>
      <c r="B28" s="75">
        <v>19536014</v>
      </c>
      <c r="C28" s="75">
        <v>3265121.27</v>
      </c>
      <c r="D28" s="75">
        <v>22801135.27</v>
      </c>
      <c r="E28" s="75">
        <v>2257696.54</v>
      </c>
      <c r="F28" s="75">
        <v>2257696.54</v>
      </c>
      <c r="G28" s="75">
        <v>20543438.73</v>
      </c>
    </row>
    <row r="29" spans="1:7" x14ac:dyDescent="0.25">
      <c r="A29" s="63" t="s">
        <v>610</v>
      </c>
      <c r="B29" s="75">
        <v>57931277</v>
      </c>
      <c r="C29" s="75">
        <v>4683658</v>
      </c>
      <c r="D29" s="75">
        <v>62614935</v>
      </c>
      <c r="E29" s="75">
        <v>11306380.289999999</v>
      </c>
      <c r="F29" s="75">
        <v>11029064.470000001</v>
      </c>
      <c r="G29" s="75">
        <v>51308554.710000001</v>
      </c>
    </row>
    <row r="30" spans="1:7" x14ac:dyDescent="0.25">
      <c r="A30" s="63" t="s">
        <v>611</v>
      </c>
      <c r="B30" s="75">
        <v>4093946</v>
      </c>
      <c r="C30" s="75">
        <v>-480998.35</v>
      </c>
      <c r="D30" s="75">
        <v>3612947.65</v>
      </c>
      <c r="E30" s="75">
        <v>736272.38</v>
      </c>
      <c r="F30" s="75">
        <v>736272.38</v>
      </c>
      <c r="G30" s="75">
        <v>2876675.27</v>
      </c>
    </row>
    <row r="31" spans="1:7" x14ac:dyDescent="0.25">
      <c r="A31" s="63" t="s">
        <v>612</v>
      </c>
      <c r="B31" s="75">
        <v>6857451</v>
      </c>
      <c r="C31" s="75">
        <v>737848.4</v>
      </c>
      <c r="D31" s="75">
        <v>7595299.4000000004</v>
      </c>
      <c r="E31" s="75">
        <v>1908617.38</v>
      </c>
      <c r="F31" s="75">
        <v>1908617.38</v>
      </c>
      <c r="G31" s="75">
        <v>5686682.0200000005</v>
      </c>
    </row>
    <row r="32" spans="1:7" x14ac:dyDescent="0.25">
      <c r="A32" s="63" t="s">
        <v>613</v>
      </c>
      <c r="B32" s="75">
        <v>5249721</v>
      </c>
      <c r="C32" s="75">
        <v>-62796.6</v>
      </c>
      <c r="D32" s="75">
        <v>5186924.4000000004</v>
      </c>
      <c r="E32" s="75">
        <v>987439.45</v>
      </c>
      <c r="F32" s="75">
        <v>987439.45</v>
      </c>
      <c r="G32" s="75">
        <v>4199484.95</v>
      </c>
    </row>
    <row r="33" spans="1:7" x14ac:dyDescent="0.25">
      <c r="A33" s="63" t="s">
        <v>614</v>
      </c>
      <c r="B33" s="75">
        <v>36091315</v>
      </c>
      <c r="C33" s="75">
        <v>-1227056.1200000001</v>
      </c>
      <c r="D33" s="75">
        <v>34864258.880000003</v>
      </c>
      <c r="E33" s="75">
        <v>4400659.1100000003</v>
      </c>
      <c r="F33" s="75">
        <v>4301180.99</v>
      </c>
      <c r="G33" s="75">
        <v>30463599.770000003</v>
      </c>
    </row>
    <row r="34" spans="1:7" x14ac:dyDescent="0.25">
      <c r="A34" s="63" t="s">
        <v>615</v>
      </c>
      <c r="B34" s="75">
        <v>7537130</v>
      </c>
      <c r="C34" s="75">
        <v>27155.89</v>
      </c>
      <c r="D34" s="75">
        <v>7564285.8899999997</v>
      </c>
      <c r="E34" s="75">
        <v>1541216.96</v>
      </c>
      <c r="F34" s="75">
        <v>1541216.96</v>
      </c>
      <c r="G34" s="75">
        <v>6023068.9299999997</v>
      </c>
    </row>
    <row r="35" spans="1:7" x14ac:dyDescent="0.25">
      <c r="A35" s="63" t="s">
        <v>616</v>
      </c>
      <c r="B35" s="75">
        <v>3830083</v>
      </c>
      <c r="C35" s="75">
        <v>639259.5</v>
      </c>
      <c r="D35" s="75">
        <v>4469342.5</v>
      </c>
      <c r="E35" s="75">
        <v>934051.92</v>
      </c>
      <c r="F35" s="75">
        <v>933915.58</v>
      </c>
      <c r="G35" s="75">
        <v>3535290.58</v>
      </c>
    </row>
    <row r="36" spans="1:7" x14ac:dyDescent="0.25">
      <c r="A36" s="63" t="s">
        <v>617</v>
      </c>
      <c r="B36" s="75">
        <v>4058057.5</v>
      </c>
      <c r="C36" s="75">
        <v>-1533683.72</v>
      </c>
      <c r="D36" s="75">
        <v>2524373.7800000003</v>
      </c>
      <c r="E36" s="75">
        <v>492288.5</v>
      </c>
      <c r="F36" s="75">
        <v>491832.14</v>
      </c>
      <c r="G36" s="75">
        <v>2032085.2800000003</v>
      </c>
    </row>
    <row r="37" spans="1:7" x14ac:dyDescent="0.25">
      <c r="A37" s="63" t="s">
        <v>618</v>
      </c>
      <c r="B37" s="75">
        <v>3466277.5</v>
      </c>
      <c r="C37" s="75">
        <v>62097.72</v>
      </c>
      <c r="D37" s="75">
        <v>3528375.22</v>
      </c>
      <c r="E37" s="75">
        <v>624272.39</v>
      </c>
      <c r="F37" s="75">
        <v>623774.81999999995</v>
      </c>
      <c r="G37" s="75">
        <v>2904102.83</v>
      </c>
    </row>
    <row r="38" spans="1:7" x14ac:dyDescent="0.25">
      <c r="A38" s="63" t="s">
        <v>619</v>
      </c>
      <c r="B38" s="75">
        <v>7690661</v>
      </c>
      <c r="C38" s="75">
        <v>2615475.7000000002</v>
      </c>
      <c r="D38" s="75">
        <v>10306136.699999999</v>
      </c>
      <c r="E38" s="75">
        <v>2320004.2799999998</v>
      </c>
      <c r="F38" s="75">
        <v>2309623.7200000002</v>
      </c>
      <c r="G38" s="75">
        <v>7986132.4199999999</v>
      </c>
    </row>
    <row r="39" spans="1:7" x14ac:dyDescent="0.25">
      <c r="A39" s="63" t="s">
        <v>620</v>
      </c>
      <c r="B39" s="75">
        <v>6832730</v>
      </c>
      <c r="C39" s="75">
        <v>1070719.3799999999</v>
      </c>
      <c r="D39" s="75">
        <v>7903449.3799999999</v>
      </c>
      <c r="E39" s="75">
        <v>1806473.05</v>
      </c>
      <c r="F39" s="75">
        <v>1803339.11</v>
      </c>
      <c r="G39" s="75">
        <v>6096976.3300000001</v>
      </c>
    </row>
    <row r="40" spans="1:7" x14ac:dyDescent="0.25">
      <c r="A40" s="63" t="s">
        <v>621</v>
      </c>
      <c r="B40" s="75">
        <v>19608382</v>
      </c>
      <c r="C40" s="75">
        <v>-8837134.9199999999</v>
      </c>
      <c r="D40" s="75">
        <v>10771247.08</v>
      </c>
      <c r="E40" s="75">
        <v>2512435.2400000002</v>
      </c>
      <c r="F40" s="75">
        <v>2510630.41</v>
      </c>
      <c r="G40" s="75">
        <v>8258811.8399999999</v>
      </c>
    </row>
    <row r="41" spans="1:7" x14ac:dyDescent="0.25">
      <c r="A41" s="63" t="s">
        <v>622</v>
      </c>
      <c r="B41" s="75">
        <v>22646447</v>
      </c>
      <c r="C41" s="75">
        <v>2723628.58</v>
      </c>
      <c r="D41" s="75">
        <v>25370075.579999998</v>
      </c>
      <c r="E41" s="75">
        <v>5355835.0199999996</v>
      </c>
      <c r="F41" s="75">
        <v>5347667.71</v>
      </c>
      <c r="G41" s="75">
        <v>20014240.559999999</v>
      </c>
    </row>
    <row r="42" spans="1:7" x14ac:dyDescent="0.25">
      <c r="A42" s="63" t="s">
        <v>623</v>
      </c>
      <c r="B42" s="75">
        <v>32622030</v>
      </c>
      <c r="C42" s="75">
        <v>-1417461.51</v>
      </c>
      <c r="D42" s="75">
        <v>31204568.489999998</v>
      </c>
      <c r="E42" s="75">
        <v>7178052.71</v>
      </c>
      <c r="F42" s="75">
        <v>7164288.8600000003</v>
      </c>
      <c r="G42" s="75">
        <v>24026515.779999997</v>
      </c>
    </row>
    <row r="43" spans="1:7" x14ac:dyDescent="0.25">
      <c r="A43" s="63" t="s">
        <v>624</v>
      </c>
      <c r="B43" s="75">
        <v>29011122</v>
      </c>
      <c r="C43" s="75">
        <v>1366681.19</v>
      </c>
      <c r="D43" s="75">
        <v>30377803.190000001</v>
      </c>
      <c r="E43" s="75">
        <v>6684573.3499999996</v>
      </c>
      <c r="F43" s="75">
        <v>6671530.3300000001</v>
      </c>
      <c r="G43" s="75">
        <v>23693229.840000004</v>
      </c>
    </row>
    <row r="44" spans="1:7" x14ac:dyDescent="0.25">
      <c r="A44" s="63" t="s">
        <v>625</v>
      </c>
      <c r="B44" s="75">
        <v>5367486.5</v>
      </c>
      <c r="C44" s="75">
        <v>1234289.3500000001</v>
      </c>
      <c r="D44" s="75">
        <v>6601775.8499999996</v>
      </c>
      <c r="E44" s="75">
        <v>1220842.42</v>
      </c>
      <c r="F44" s="75">
        <v>1218886.83</v>
      </c>
      <c r="G44" s="75">
        <v>5380933.4299999997</v>
      </c>
    </row>
    <row r="45" spans="1:7" x14ac:dyDescent="0.25">
      <c r="A45" s="63" t="s">
        <v>626</v>
      </c>
      <c r="B45" s="75">
        <v>3023588</v>
      </c>
      <c r="C45" s="75">
        <v>154203.32</v>
      </c>
      <c r="D45" s="75">
        <v>3177791.32</v>
      </c>
      <c r="E45" s="75">
        <v>558861.55000000005</v>
      </c>
      <c r="F45" s="75">
        <v>558364</v>
      </c>
      <c r="G45" s="75">
        <v>2618929.7699999996</v>
      </c>
    </row>
    <row r="46" spans="1:7" x14ac:dyDescent="0.25">
      <c r="A46" s="63" t="s">
        <v>627</v>
      </c>
      <c r="B46" s="75">
        <v>19047595</v>
      </c>
      <c r="C46" s="75">
        <v>-426662.05</v>
      </c>
      <c r="D46" s="75">
        <v>18620932.949999999</v>
      </c>
      <c r="E46" s="75">
        <v>4724424.53</v>
      </c>
      <c r="F46" s="75">
        <v>4715873.1100000003</v>
      </c>
      <c r="G46" s="75">
        <v>13896508.419999998</v>
      </c>
    </row>
    <row r="47" spans="1:7" x14ac:dyDescent="0.25">
      <c r="A47" s="63" t="s">
        <v>628</v>
      </c>
      <c r="B47" s="75">
        <v>3559831</v>
      </c>
      <c r="C47" s="75">
        <v>107142.17</v>
      </c>
      <c r="D47" s="75">
        <v>3666973.17</v>
      </c>
      <c r="E47" s="75">
        <v>523128.43</v>
      </c>
      <c r="F47" s="75">
        <v>522630.86</v>
      </c>
      <c r="G47" s="75">
        <v>3143844.7399999998</v>
      </c>
    </row>
    <row r="48" spans="1:7" x14ac:dyDescent="0.25">
      <c r="A48" s="63" t="s">
        <v>629</v>
      </c>
      <c r="B48" s="75">
        <v>7547519.5</v>
      </c>
      <c r="C48" s="75">
        <v>1657069.34</v>
      </c>
      <c r="D48" s="75">
        <v>9204588.8399999999</v>
      </c>
      <c r="E48" s="75">
        <v>1879845.88</v>
      </c>
      <c r="F48" s="75">
        <v>1876459.37</v>
      </c>
      <c r="G48" s="75">
        <v>7324742.96</v>
      </c>
    </row>
    <row r="49" spans="1:7" x14ac:dyDescent="0.25">
      <c r="A49" s="63" t="s">
        <v>630</v>
      </c>
      <c r="B49" s="75">
        <v>4054180</v>
      </c>
      <c r="C49" s="75">
        <v>179078.51</v>
      </c>
      <c r="D49" s="75">
        <v>4233258.51</v>
      </c>
      <c r="E49" s="75">
        <v>838821.62</v>
      </c>
      <c r="F49" s="75">
        <v>837420.89</v>
      </c>
      <c r="G49" s="75">
        <v>3394436.8899999997</v>
      </c>
    </row>
    <row r="50" spans="1:7" x14ac:dyDescent="0.25">
      <c r="A50" s="63" t="s">
        <v>631</v>
      </c>
      <c r="B50" s="75">
        <v>4952038</v>
      </c>
      <c r="C50" s="75">
        <v>-317374.90000000002</v>
      </c>
      <c r="D50" s="75">
        <v>4634663.0999999996</v>
      </c>
      <c r="E50" s="75">
        <v>874662.43</v>
      </c>
      <c r="F50" s="75">
        <v>873093.21</v>
      </c>
      <c r="G50" s="75">
        <v>3760000.6699999995</v>
      </c>
    </row>
    <row r="51" spans="1:7" x14ac:dyDescent="0.25">
      <c r="A51" s="63" t="s">
        <v>632</v>
      </c>
      <c r="B51" s="75">
        <v>6765232</v>
      </c>
      <c r="C51" s="75">
        <v>-603285.11</v>
      </c>
      <c r="D51" s="75">
        <v>6161946.8899999997</v>
      </c>
      <c r="E51" s="75">
        <v>1151109.1000000001</v>
      </c>
      <c r="F51" s="75">
        <v>1150511.25</v>
      </c>
      <c r="G51" s="75">
        <v>5010837.7899999991</v>
      </c>
    </row>
    <row r="52" spans="1:7" x14ac:dyDescent="0.25">
      <c r="A52" s="63" t="s">
        <v>633</v>
      </c>
      <c r="B52" s="75">
        <v>16644855</v>
      </c>
      <c r="C52" s="75">
        <v>-1301112.51</v>
      </c>
      <c r="D52" s="75">
        <v>15343742.49</v>
      </c>
      <c r="E52" s="75">
        <v>2871303.12</v>
      </c>
      <c r="F52" s="75">
        <v>2842522.87</v>
      </c>
      <c r="G52" s="75">
        <v>12472439.370000001</v>
      </c>
    </row>
    <row r="53" spans="1:7" x14ac:dyDescent="0.25">
      <c r="A53" s="63" t="s">
        <v>634</v>
      </c>
      <c r="B53" s="75">
        <v>4988940</v>
      </c>
      <c r="C53" s="75">
        <v>-157639.74</v>
      </c>
      <c r="D53" s="75">
        <v>4831300.26</v>
      </c>
      <c r="E53" s="75">
        <v>1108216.46</v>
      </c>
      <c r="F53" s="75">
        <v>1088728.3400000001</v>
      </c>
      <c r="G53" s="75">
        <v>3723083.8</v>
      </c>
    </row>
    <row r="54" spans="1:7" x14ac:dyDescent="0.25">
      <c r="A54" s="63" t="s">
        <v>635</v>
      </c>
      <c r="B54" s="75">
        <v>10460236</v>
      </c>
      <c r="C54" s="75">
        <v>3334224.5</v>
      </c>
      <c r="D54" s="75">
        <v>13794460.5</v>
      </c>
      <c r="E54" s="75">
        <v>1864917.77</v>
      </c>
      <c r="F54" s="75">
        <v>1862478.17</v>
      </c>
      <c r="G54" s="75">
        <v>11929542.73</v>
      </c>
    </row>
    <row r="55" spans="1:7" x14ac:dyDescent="0.25">
      <c r="A55" s="63" t="s">
        <v>636</v>
      </c>
      <c r="B55" s="75">
        <v>3787185</v>
      </c>
      <c r="C55" s="75">
        <v>1602952.48</v>
      </c>
      <c r="D55" s="75">
        <v>5390137.4800000004</v>
      </c>
      <c r="E55" s="75">
        <v>1155367.28</v>
      </c>
      <c r="F55" s="75">
        <v>1148518.93</v>
      </c>
      <c r="G55" s="75">
        <v>4234770.2</v>
      </c>
    </row>
    <row r="56" spans="1:7" x14ac:dyDescent="0.25">
      <c r="A56" s="63"/>
      <c r="B56" s="75"/>
      <c r="C56" s="75"/>
      <c r="D56" s="75"/>
      <c r="E56" s="75"/>
      <c r="F56" s="75"/>
      <c r="G56" s="75"/>
    </row>
    <row r="57" spans="1:7" x14ac:dyDescent="0.25">
      <c r="A57" s="3" t="s">
        <v>391</v>
      </c>
      <c r="B57" s="4">
        <f>SUM(B58:B65)</f>
        <v>0</v>
      </c>
      <c r="C57" s="4">
        <f t="shared" ref="C57:G57" si="1">SUM(C58:C65)</f>
        <v>0</v>
      </c>
      <c r="D57" s="4">
        <f t="shared" si="1"/>
        <v>0</v>
      </c>
      <c r="E57" s="4">
        <f t="shared" si="1"/>
        <v>0</v>
      </c>
      <c r="F57" s="4">
        <f t="shared" si="1"/>
        <v>0</v>
      </c>
      <c r="G57" s="4">
        <f t="shared" si="1"/>
        <v>0</v>
      </c>
    </row>
    <row r="58" spans="1:7" x14ac:dyDescent="0.25">
      <c r="A58" s="63" t="s">
        <v>383</v>
      </c>
      <c r="B58" s="75">
        <v>0</v>
      </c>
      <c r="C58" s="75">
        <v>0</v>
      </c>
      <c r="D58" s="75">
        <v>0</v>
      </c>
      <c r="E58" s="75">
        <v>0</v>
      </c>
      <c r="F58" s="75">
        <v>0</v>
      </c>
      <c r="G58" s="75">
        <v>0</v>
      </c>
    </row>
    <row r="59" spans="1:7" x14ac:dyDescent="0.25">
      <c r="A59" s="63" t="s">
        <v>384</v>
      </c>
      <c r="B59" s="75">
        <v>0</v>
      </c>
      <c r="C59" s="75">
        <v>0</v>
      </c>
      <c r="D59" s="75">
        <v>0</v>
      </c>
      <c r="E59" s="75">
        <v>0</v>
      </c>
      <c r="F59" s="75">
        <v>0</v>
      </c>
      <c r="G59" s="75">
        <v>0</v>
      </c>
    </row>
    <row r="60" spans="1:7" x14ac:dyDescent="0.25">
      <c r="A60" s="63" t="s">
        <v>385</v>
      </c>
      <c r="B60" s="75">
        <v>0</v>
      </c>
      <c r="C60" s="75">
        <v>0</v>
      </c>
      <c r="D60" s="75">
        <v>0</v>
      </c>
      <c r="E60" s="75">
        <v>0</v>
      </c>
      <c r="F60" s="75">
        <v>0</v>
      </c>
      <c r="G60" s="75">
        <v>0</v>
      </c>
    </row>
    <row r="61" spans="1:7" x14ac:dyDescent="0.25">
      <c r="A61" s="63" t="s">
        <v>386</v>
      </c>
      <c r="B61" s="75">
        <v>0</v>
      </c>
      <c r="C61" s="75">
        <v>0</v>
      </c>
      <c r="D61" s="75">
        <v>0</v>
      </c>
      <c r="E61" s="75">
        <v>0</v>
      </c>
      <c r="F61" s="75">
        <v>0</v>
      </c>
      <c r="G61" s="75">
        <v>0</v>
      </c>
    </row>
    <row r="62" spans="1:7" x14ac:dyDescent="0.25">
      <c r="A62" s="63" t="s">
        <v>387</v>
      </c>
      <c r="B62" s="75">
        <v>0</v>
      </c>
      <c r="C62" s="75">
        <v>0</v>
      </c>
      <c r="D62" s="75">
        <v>0</v>
      </c>
      <c r="E62" s="75">
        <v>0</v>
      </c>
      <c r="F62" s="75">
        <v>0</v>
      </c>
      <c r="G62" s="75">
        <v>0</v>
      </c>
    </row>
    <row r="63" spans="1:7" x14ac:dyDescent="0.25">
      <c r="A63" s="63" t="s">
        <v>388</v>
      </c>
      <c r="B63" s="75">
        <v>0</v>
      </c>
      <c r="C63" s="75">
        <v>0</v>
      </c>
      <c r="D63" s="75">
        <v>0</v>
      </c>
      <c r="E63" s="75">
        <v>0</v>
      </c>
      <c r="F63" s="75">
        <v>0</v>
      </c>
      <c r="G63" s="75">
        <v>0</v>
      </c>
    </row>
    <row r="64" spans="1:7" x14ac:dyDescent="0.25">
      <c r="A64" s="63" t="s">
        <v>389</v>
      </c>
      <c r="B64" s="75">
        <v>0</v>
      </c>
      <c r="C64" s="75">
        <v>0</v>
      </c>
      <c r="D64" s="75">
        <v>0</v>
      </c>
      <c r="E64" s="75">
        <v>0</v>
      </c>
      <c r="F64" s="75">
        <v>0</v>
      </c>
      <c r="G64" s="75">
        <v>0</v>
      </c>
    </row>
    <row r="65" spans="1:7" x14ac:dyDescent="0.25">
      <c r="A65" s="63" t="s">
        <v>390</v>
      </c>
      <c r="B65" s="75">
        <v>0</v>
      </c>
      <c r="C65" s="75">
        <v>0</v>
      </c>
      <c r="D65" s="75">
        <v>0</v>
      </c>
      <c r="E65" s="75">
        <v>0</v>
      </c>
      <c r="F65" s="75">
        <v>0</v>
      </c>
      <c r="G65" s="75">
        <v>0</v>
      </c>
    </row>
    <row r="66" spans="1:7" x14ac:dyDescent="0.25">
      <c r="A66" s="31" t="s">
        <v>150</v>
      </c>
      <c r="B66" s="49"/>
      <c r="C66" s="49"/>
      <c r="D66" s="49"/>
      <c r="E66" s="49"/>
      <c r="F66" s="49"/>
      <c r="G66" s="49"/>
    </row>
    <row r="67" spans="1:7" x14ac:dyDescent="0.25">
      <c r="A67" s="3" t="s">
        <v>379</v>
      </c>
      <c r="B67" s="4">
        <f t="shared" ref="B67:G67" si="2">SUM(B57,B9)</f>
        <v>731985912</v>
      </c>
      <c r="C67" s="4">
        <f t="shared" si="2"/>
        <v>20474632.719999995</v>
      </c>
      <c r="D67" s="4">
        <f t="shared" si="2"/>
        <v>752460544.72000027</v>
      </c>
      <c r="E67" s="4">
        <f t="shared" si="2"/>
        <v>139281948.74000001</v>
      </c>
      <c r="F67" s="4">
        <f t="shared" si="2"/>
        <v>138464443.92999998</v>
      </c>
      <c r="G67" s="4">
        <f t="shared" si="2"/>
        <v>613178595.97999966</v>
      </c>
    </row>
    <row r="68" spans="1:7" x14ac:dyDescent="0.25">
      <c r="A68" s="55"/>
      <c r="B68" s="55"/>
      <c r="C68" s="55"/>
      <c r="D68" s="55"/>
      <c r="E68" s="55"/>
      <c r="F68" s="55"/>
      <c r="G68" s="55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66:G67 B9:G9 B57:G57" xr:uid="{35C4D82D-6605-4A71-9FE1-5B0C74D9E908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57:G67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F271EF-1B05-484F-9154-43BBC3224F66}">
  <sheetPr>
    <outlinePr summaryBelow="0"/>
  </sheetPr>
  <dimension ref="A1:G78"/>
  <sheetViews>
    <sheetView showGridLines="0" tabSelected="1" zoomScale="75" zoomScaleNormal="75" workbookViewId="0">
      <selection activeCell="A39" sqref="A39"/>
    </sheetView>
  </sheetViews>
  <sheetFormatPr baseColWidth="10" defaultColWidth="11" defaultRowHeight="15" x14ac:dyDescent="0.25"/>
  <cols>
    <col min="1" max="1" width="82.85546875" customWidth="1"/>
    <col min="2" max="2" width="22.28515625" bestFit="1" customWidth="1"/>
    <col min="3" max="3" width="18.28515625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198" t="s">
        <v>392</v>
      </c>
      <c r="B1" s="199"/>
      <c r="C1" s="199"/>
      <c r="D1" s="199"/>
      <c r="E1" s="199"/>
      <c r="F1" s="199"/>
      <c r="G1" s="199"/>
    </row>
    <row r="2" spans="1:7" x14ac:dyDescent="0.25">
      <c r="A2" s="110" t="str">
        <f>'Formato 1'!A2</f>
        <v>Poder Legislativo del Estado de Guanajuato (a)</v>
      </c>
      <c r="B2" s="111"/>
      <c r="C2" s="111"/>
      <c r="D2" s="111"/>
      <c r="E2" s="111"/>
      <c r="F2" s="111"/>
      <c r="G2" s="112"/>
    </row>
    <row r="3" spans="1:7" x14ac:dyDescent="0.25">
      <c r="A3" s="113" t="s">
        <v>393</v>
      </c>
      <c r="B3" s="114"/>
      <c r="C3" s="114"/>
      <c r="D3" s="114"/>
      <c r="E3" s="114"/>
      <c r="F3" s="114"/>
      <c r="G3" s="115"/>
    </row>
    <row r="4" spans="1:7" x14ac:dyDescent="0.25">
      <c r="A4" s="113" t="s">
        <v>394</v>
      </c>
      <c r="B4" s="114"/>
      <c r="C4" s="114"/>
      <c r="D4" s="114"/>
      <c r="E4" s="114"/>
      <c r="F4" s="114"/>
      <c r="G4" s="115"/>
    </row>
    <row r="5" spans="1:7" x14ac:dyDescent="0.25">
      <c r="A5" s="113" t="str">
        <f>'Formato 3'!A4</f>
        <v>Del 1 de Enero al 31 de Marzo de 2024 (b)</v>
      </c>
      <c r="B5" s="114"/>
      <c r="C5" s="114"/>
      <c r="D5" s="114"/>
      <c r="E5" s="114"/>
      <c r="F5" s="114"/>
      <c r="G5" s="115"/>
    </row>
    <row r="6" spans="1:7" x14ac:dyDescent="0.25">
      <c r="A6" s="116" t="s">
        <v>2</v>
      </c>
      <c r="B6" s="117"/>
      <c r="C6" s="117"/>
      <c r="D6" s="117"/>
      <c r="E6" s="117"/>
      <c r="F6" s="117"/>
      <c r="G6" s="118"/>
    </row>
    <row r="7" spans="1:7" ht="15.75" customHeight="1" x14ac:dyDescent="0.25">
      <c r="A7" s="187" t="s">
        <v>4</v>
      </c>
      <c r="B7" s="195" t="s">
        <v>298</v>
      </c>
      <c r="C7" s="196"/>
      <c r="D7" s="196"/>
      <c r="E7" s="196"/>
      <c r="F7" s="197"/>
      <c r="G7" s="191" t="s">
        <v>395</v>
      </c>
    </row>
    <row r="8" spans="1:7" ht="30" x14ac:dyDescent="0.25">
      <c r="A8" s="188"/>
      <c r="B8" s="25" t="s">
        <v>300</v>
      </c>
      <c r="C8" s="7" t="s">
        <v>396</v>
      </c>
      <c r="D8" s="25" t="s">
        <v>302</v>
      </c>
      <c r="E8" s="25" t="s">
        <v>186</v>
      </c>
      <c r="F8" s="32" t="s">
        <v>203</v>
      </c>
      <c r="G8" s="190"/>
    </row>
    <row r="9" spans="1:7" ht="16.5" customHeight="1" x14ac:dyDescent="0.25">
      <c r="A9" s="26" t="s">
        <v>397</v>
      </c>
      <c r="B9" s="30">
        <f>SUM(B10,B19,B27,B37)</f>
        <v>731985912</v>
      </c>
      <c r="C9" s="30">
        <f t="shared" ref="C9:G9" si="0">SUM(C10,C19,C27,C37)</f>
        <v>20474632.719999999</v>
      </c>
      <c r="D9" s="30">
        <f t="shared" si="0"/>
        <v>752460544.72000003</v>
      </c>
      <c r="E9" s="30">
        <f t="shared" si="0"/>
        <v>139281948.74000001</v>
      </c>
      <c r="F9" s="30">
        <f t="shared" si="0"/>
        <v>138464443.93000001</v>
      </c>
      <c r="G9" s="30">
        <f t="shared" si="0"/>
        <v>613178595.98000002</v>
      </c>
    </row>
    <row r="10" spans="1:7" ht="15" customHeight="1" x14ac:dyDescent="0.25">
      <c r="A10" s="58" t="s">
        <v>398</v>
      </c>
      <c r="B10" s="47">
        <v>731985912</v>
      </c>
      <c r="C10" s="47">
        <v>20474632.719999999</v>
      </c>
      <c r="D10" s="47">
        <v>752460544.72000003</v>
      </c>
      <c r="E10" s="47">
        <v>139281948.74000001</v>
      </c>
      <c r="F10" s="47">
        <v>138464443.93000001</v>
      </c>
      <c r="G10" s="47">
        <v>613178595.98000002</v>
      </c>
    </row>
    <row r="11" spans="1:7" x14ac:dyDescent="0.25">
      <c r="A11" s="77" t="s">
        <v>399</v>
      </c>
      <c r="B11" s="47">
        <v>731985912</v>
      </c>
      <c r="C11" s="47">
        <v>20474632.719999999</v>
      </c>
      <c r="D11" s="47">
        <v>752460544.72000003</v>
      </c>
      <c r="E11" s="47">
        <v>139281948.74000001</v>
      </c>
      <c r="F11" s="47">
        <v>138464443.93000001</v>
      </c>
      <c r="G11" s="47">
        <v>613178595.98000002</v>
      </c>
    </row>
    <row r="12" spans="1:7" x14ac:dyDescent="0.25">
      <c r="A12" s="77" t="s">
        <v>400</v>
      </c>
      <c r="B12" s="47">
        <v>0</v>
      </c>
      <c r="C12" s="47">
        <v>0</v>
      </c>
      <c r="D12" s="47">
        <v>0</v>
      </c>
      <c r="E12" s="47">
        <v>0</v>
      </c>
      <c r="F12" s="47">
        <v>0</v>
      </c>
      <c r="G12" s="47">
        <v>0</v>
      </c>
    </row>
    <row r="13" spans="1:7" x14ac:dyDescent="0.25">
      <c r="A13" s="77" t="s">
        <v>401</v>
      </c>
      <c r="B13" s="47">
        <v>0</v>
      </c>
      <c r="C13" s="47">
        <v>0</v>
      </c>
      <c r="D13" s="47">
        <v>0</v>
      </c>
      <c r="E13" s="47">
        <v>0</v>
      </c>
      <c r="F13" s="47">
        <v>0</v>
      </c>
      <c r="G13" s="47">
        <v>0</v>
      </c>
    </row>
    <row r="14" spans="1:7" x14ac:dyDescent="0.25">
      <c r="A14" s="77" t="s">
        <v>402</v>
      </c>
      <c r="B14" s="47">
        <v>0</v>
      </c>
      <c r="C14" s="47">
        <v>0</v>
      </c>
      <c r="D14" s="47">
        <v>0</v>
      </c>
      <c r="E14" s="47">
        <v>0</v>
      </c>
      <c r="F14" s="47">
        <v>0</v>
      </c>
      <c r="G14" s="47">
        <v>0</v>
      </c>
    </row>
    <row r="15" spans="1:7" x14ac:dyDescent="0.25">
      <c r="A15" s="77" t="s">
        <v>403</v>
      </c>
      <c r="B15" s="47">
        <v>0</v>
      </c>
      <c r="C15" s="47">
        <v>0</v>
      </c>
      <c r="D15" s="47">
        <v>0</v>
      </c>
      <c r="E15" s="47">
        <v>0</v>
      </c>
      <c r="F15" s="47">
        <v>0</v>
      </c>
      <c r="G15" s="47">
        <v>0</v>
      </c>
    </row>
    <row r="16" spans="1:7" x14ac:dyDescent="0.25">
      <c r="A16" s="77" t="s">
        <v>404</v>
      </c>
      <c r="B16" s="47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</row>
    <row r="17" spans="1:7" x14ac:dyDescent="0.25">
      <c r="A17" s="77" t="s">
        <v>405</v>
      </c>
      <c r="B17" s="47">
        <v>0</v>
      </c>
      <c r="C17" s="47">
        <v>0</v>
      </c>
      <c r="D17" s="47">
        <v>0</v>
      </c>
      <c r="E17" s="47">
        <v>0</v>
      </c>
      <c r="F17" s="47">
        <v>0</v>
      </c>
      <c r="G17" s="47">
        <v>0</v>
      </c>
    </row>
    <row r="18" spans="1:7" x14ac:dyDescent="0.25">
      <c r="A18" s="77" t="s">
        <v>406</v>
      </c>
      <c r="B18" s="47">
        <v>0</v>
      </c>
      <c r="C18" s="47">
        <v>0</v>
      </c>
      <c r="D18" s="47">
        <v>0</v>
      </c>
      <c r="E18" s="47">
        <v>0</v>
      </c>
      <c r="F18" s="47">
        <v>0</v>
      </c>
      <c r="G18" s="47">
        <v>0</v>
      </c>
    </row>
    <row r="19" spans="1:7" x14ac:dyDescent="0.25">
      <c r="A19" s="58" t="s">
        <v>407</v>
      </c>
      <c r="B19" s="47">
        <f>SUM(B20:B26)</f>
        <v>0</v>
      </c>
      <c r="C19" s="47">
        <f t="shared" ref="C19:G19" si="1">SUM(C20:C26)</f>
        <v>0</v>
      </c>
      <c r="D19" s="47">
        <f t="shared" si="1"/>
        <v>0</v>
      </c>
      <c r="E19" s="47">
        <f t="shared" si="1"/>
        <v>0</v>
      </c>
      <c r="F19" s="47">
        <f t="shared" si="1"/>
        <v>0</v>
      </c>
      <c r="G19" s="47">
        <f t="shared" si="1"/>
        <v>0</v>
      </c>
    </row>
    <row r="20" spans="1:7" x14ac:dyDescent="0.25">
      <c r="A20" s="77" t="s">
        <v>408</v>
      </c>
      <c r="B20" s="47">
        <v>0</v>
      </c>
      <c r="C20" s="47">
        <v>0</v>
      </c>
      <c r="D20" s="47">
        <v>0</v>
      </c>
      <c r="E20" s="47">
        <v>0</v>
      </c>
      <c r="F20" s="47">
        <v>0</v>
      </c>
      <c r="G20" s="47">
        <v>0</v>
      </c>
    </row>
    <row r="21" spans="1:7" x14ac:dyDescent="0.25">
      <c r="A21" s="77" t="s">
        <v>409</v>
      </c>
      <c r="B21" s="47">
        <v>0</v>
      </c>
      <c r="C21" s="47">
        <v>0</v>
      </c>
      <c r="D21" s="47">
        <v>0</v>
      </c>
      <c r="E21" s="47">
        <v>0</v>
      </c>
      <c r="F21" s="47">
        <v>0</v>
      </c>
      <c r="G21" s="47">
        <v>0</v>
      </c>
    </row>
    <row r="22" spans="1:7" x14ac:dyDescent="0.25">
      <c r="A22" s="77" t="s">
        <v>410</v>
      </c>
      <c r="B22" s="47">
        <v>0</v>
      </c>
      <c r="C22" s="47">
        <v>0</v>
      </c>
      <c r="D22" s="47">
        <v>0</v>
      </c>
      <c r="E22" s="47">
        <v>0</v>
      </c>
      <c r="F22" s="47">
        <v>0</v>
      </c>
      <c r="G22" s="47">
        <v>0</v>
      </c>
    </row>
    <row r="23" spans="1:7" x14ac:dyDescent="0.25">
      <c r="A23" s="77" t="s">
        <v>411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</row>
    <row r="24" spans="1:7" x14ac:dyDescent="0.25">
      <c r="A24" s="77" t="s">
        <v>412</v>
      </c>
      <c r="B24" s="47">
        <v>0</v>
      </c>
      <c r="C24" s="47">
        <v>0</v>
      </c>
      <c r="D24" s="47">
        <v>0</v>
      </c>
      <c r="E24" s="47">
        <v>0</v>
      </c>
      <c r="F24" s="47">
        <v>0</v>
      </c>
      <c r="G24" s="47">
        <v>0</v>
      </c>
    </row>
    <row r="25" spans="1:7" x14ac:dyDescent="0.25">
      <c r="A25" s="77" t="s">
        <v>413</v>
      </c>
      <c r="B25" s="47">
        <v>0</v>
      </c>
      <c r="C25" s="47">
        <v>0</v>
      </c>
      <c r="D25" s="47">
        <v>0</v>
      </c>
      <c r="E25" s="47">
        <v>0</v>
      </c>
      <c r="F25" s="47">
        <v>0</v>
      </c>
      <c r="G25" s="47">
        <v>0</v>
      </c>
    </row>
    <row r="26" spans="1:7" x14ac:dyDescent="0.25">
      <c r="A26" s="77" t="s">
        <v>414</v>
      </c>
      <c r="B26" s="47">
        <v>0</v>
      </c>
      <c r="C26" s="47">
        <v>0</v>
      </c>
      <c r="D26" s="47">
        <v>0</v>
      </c>
      <c r="E26" s="47">
        <v>0</v>
      </c>
      <c r="F26" s="47">
        <v>0</v>
      </c>
      <c r="G26" s="47">
        <v>0</v>
      </c>
    </row>
    <row r="27" spans="1:7" x14ac:dyDescent="0.25">
      <c r="A27" s="58" t="s">
        <v>415</v>
      </c>
      <c r="B27" s="47">
        <f>SUM(B28:B36)</f>
        <v>0</v>
      </c>
      <c r="C27" s="47">
        <f t="shared" ref="C27:G27" si="2">SUM(C28:C36)</f>
        <v>0</v>
      </c>
      <c r="D27" s="47">
        <f t="shared" si="2"/>
        <v>0</v>
      </c>
      <c r="E27" s="47">
        <f t="shared" si="2"/>
        <v>0</v>
      </c>
      <c r="F27" s="47">
        <f t="shared" si="2"/>
        <v>0</v>
      </c>
      <c r="G27" s="47">
        <f t="shared" si="2"/>
        <v>0</v>
      </c>
    </row>
    <row r="28" spans="1:7" x14ac:dyDescent="0.25">
      <c r="A28" s="80" t="s">
        <v>416</v>
      </c>
      <c r="B28" s="47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</row>
    <row r="29" spans="1:7" x14ac:dyDescent="0.25">
      <c r="A29" s="77" t="s">
        <v>417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</row>
    <row r="30" spans="1:7" x14ac:dyDescent="0.25">
      <c r="A30" s="77" t="s">
        <v>418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</row>
    <row r="31" spans="1:7" x14ac:dyDescent="0.25">
      <c r="A31" s="77" t="s">
        <v>419</v>
      </c>
      <c r="B31" s="47">
        <v>0</v>
      </c>
      <c r="C31" s="47">
        <v>0</v>
      </c>
      <c r="D31" s="47">
        <v>0</v>
      </c>
      <c r="E31" s="47">
        <v>0</v>
      </c>
      <c r="F31" s="47">
        <v>0</v>
      </c>
      <c r="G31" s="47">
        <v>0</v>
      </c>
    </row>
    <row r="32" spans="1:7" x14ac:dyDescent="0.25">
      <c r="A32" s="77" t="s">
        <v>420</v>
      </c>
      <c r="B32" s="47">
        <v>0</v>
      </c>
      <c r="C32" s="47">
        <v>0</v>
      </c>
      <c r="D32" s="47">
        <v>0</v>
      </c>
      <c r="E32" s="47">
        <v>0</v>
      </c>
      <c r="F32" s="47">
        <v>0</v>
      </c>
      <c r="G32" s="47">
        <v>0</v>
      </c>
    </row>
    <row r="33" spans="1:7" ht="14.45" customHeight="1" x14ac:dyDescent="0.25">
      <c r="A33" s="77" t="s">
        <v>421</v>
      </c>
      <c r="B33" s="47">
        <v>0</v>
      </c>
      <c r="C33" s="47">
        <v>0</v>
      </c>
      <c r="D33" s="47">
        <v>0</v>
      </c>
      <c r="E33" s="47">
        <v>0</v>
      </c>
      <c r="F33" s="47">
        <v>0</v>
      </c>
      <c r="G33" s="47">
        <v>0</v>
      </c>
    </row>
    <row r="34" spans="1:7" ht="14.45" customHeight="1" x14ac:dyDescent="0.25">
      <c r="A34" s="77" t="s">
        <v>422</v>
      </c>
      <c r="B34" s="47">
        <v>0</v>
      </c>
      <c r="C34" s="47">
        <v>0</v>
      </c>
      <c r="D34" s="47">
        <v>0</v>
      </c>
      <c r="E34" s="47">
        <v>0</v>
      </c>
      <c r="F34" s="47">
        <v>0</v>
      </c>
      <c r="G34" s="47">
        <v>0</v>
      </c>
    </row>
    <row r="35" spans="1:7" ht="14.45" customHeight="1" x14ac:dyDescent="0.25">
      <c r="A35" s="77" t="s">
        <v>423</v>
      </c>
      <c r="B35" s="47">
        <v>0</v>
      </c>
      <c r="C35" s="47">
        <v>0</v>
      </c>
      <c r="D35" s="47">
        <v>0</v>
      </c>
      <c r="E35" s="47">
        <v>0</v>
      </c>
      <c r="F35" s="47">
        <v>0</v>
      </c>
      <c r="G35" s="47">
        <v>0</v>
      </c>
    </row>
    <row r="36" spans="1:7" ht="14.45" customHeight="1" x14ac:dyDescent="0.25">
      <c r="A36" s="77" t="s">
        <v>424</v>
      </c>
      <c r="B36" s="47">
        <v>0</v>
      </c>
      <c r="C36" s="47">
        <v>0</v>
      </c>
      <c r="D36" s="47">
        <v>0</v>
      </c>
      <c r="E36" s="47">
        <v>0</v>
      </c>
      <c r="F36" s="47">
        <v>0</v>
      </c>
      <c r="G36" s="47">
        <v>0</v>
      </c>
    </row>
    <row r="37" spans="1:7" ht="14.45" customHeight="1" x14ac:dyDescent="0.25">
      <c r="A37" s="59" t="s">
        <v>425</v>
      </c>
      <c r="B37" s="47">
        <f>SUM(B38:B41)</f>
        <v>0</v>
      </c>
      <c r="C37" s="47">
        <f t="shared" ref="C37:G37" si="3">SUM(C38:C41)</f>
        <v>0</v>
      </c>
      <c r="D37" s="47">
        <f t="shared" si="3"/>
        <v>0</v>
      </c>
      <c r="E37" s="47">
        <f t="shared" si="3"/>
        <v>0</v>
      </c>
      <c r="F37" s="47">
        <f t="shared" si="3"/>
        <v>0</v>
      </c>
      <c r="G37" s="47">
        <f t="shared" si="3"/>
        <v>0</v>
      </c>
    </row>
    <row r="38" spans="1:7" x14ac:dyDescent="0.25">
      <c r="A38" s="80" t="s">
        <v>426</v>
      </c>
      <c r="B38" s="47">
        <v>0</v>
      </c>
      <c r="C38" s="47">
        <v>0</v>
      </c>
      <c r="D38" s="47">
        <v>0</v>
      </c>
      <c r="E38" s="47">
        <v>0</v>
      </c>
      <c r="F38" s="47">
        <v>0</v>
      </c>
      <c r="G38" s="47">
        <v>0</v>
      </c>
    </row>
    <row r="39" spans="1:7" ht="30" x14ac:dyDescent="0.25">
      <c r="A39" s="80" t="s">
        <v>427</v>
      </c>
      <c r="B39" s="47">
        <v>0</v>
      </c>
      <c r="C39" s="47">
        <v>0</v>
      </c>
      <c r="D39" s="47">
        <v>0</v>
      </c>
      <c r="E39" s="47">
        <v>0</v>
      </c>
      <c r="F39" s="47">
        <v>0</v>
      </c>
      <c r="G39" s="47">
        <v>0</v>
      </c>
    </row>
    <row r="40" spans="1:7" x14ac:dyDescent="0.25">
      <c r="A40" s="80" t="s">
        <v>428</v>
      </c>
      <c r="B40" s="47">
        <v>0</v>
      </c>
      <c r="C40" s="47">
        <v>0</v>
      </c>
      <c r="D40" s="47">
        <v>0</v>
      </c>
      <c r="E40" s="47">
        <v>0</v>
      </c>
      <c r="F40" s="47">
        <v>0</v>
      </c>
      <c r="G40" s="47">
        <v>0</v>
      </c>
    </row>
    <row r="41" spans="1:7" x14ac:dyDescent="0.25">
      <c r="A41" s="80" t="s">
        <v>429</v>
      </c>
      <c r="B41" s="47">
        <v>0</v>
      </c>
      <c r="C41" s="47">
        <v>0</v>
      </c>
      <c r="D41" s="47">
        <v>0</v>
      </c>
      <c r="E41" s="47">
        <v>0</v>
      </c>
      <c r="F41" s="47">
        <v>0</v>
      </c>
      <c r="G41" s="47">
        <v>0</v>
      </c>
    </row>
    <row r="42" spans="1:7" x14ac:dyDescent="0.25">
      <c r="A42" s="80"/>
      <c r="B42" s="53"/>
      <c r="C42" s="53"/>
      <c r="D42" s="53"/>
      <c r="E42" s="53"/>
      <c r="F42" s="53"/>
      <c r="G42" s="53"/>
    </row>
    <row r="43" spans="1:7" x14ac:dyDescent="0.25">
      <c r="A43" s="3" t="s">
        <v>430</v>
      </c>
      <c r="B43" s="4">
        <f>SUM(B44,B53,B61,B71)</f>
        <v>0</v>
      </c>
      <c r="C43" s="4">
        <f t="shared" ref="C43:G43" si="4">SUM(C44,C53,C61,C71)</f>
        <v>0</v>
      </c>
      <c r="D43" s="4">
        <f t="shared" si="4"/>
        <v>0</v>
      </c>
      <c r="E43" s="4">
        <f t="shared" si="4"/>
        <v>0</v>
      </c>
      <c r="F43" s="4">
        <f t="shared" si="4"/>
        <v>0</v>
      </c>
      <c r="G43" s="4">
        <f t="shared" si="4"/>
        <v>0</v>
      </c>
    </row>
    <row r="44" spans="1:7" x14ac:dyDescent="0.25">
      <c r="A44" s="58" t="s">
        <v>398</v>
      </c>
      <c r="B44" s="47">
        <f>SUM(B45:B52)</f>
        <v>0</v>
      </c>
      <c r="C44" s="47">
        <f t="shared" ref="C44:G44" si="5">SUM(C45:C52)</f>
        <v>0</v>
      </c>
      <c r="D44" s="47">
        <f t="shared" si="5"/>
        <v>0</v>
      </c>
      <c r="E44" s="47">
        <f t="shared" si="5"/>
        <v>0</v>
      </c>
      <c r="F44" s="47">
        <f t="shared" si="5"/>
        <v>0</v>
      </c>
      <c r="G44" s="47">
        <f t="shared" si="5"/>
        <v>0</v>
      </c>
    </row>
    <row r="45" spans="1:7" x14ac:dyDescent="0.25">
      <c r="A45" s="80" t="s">
        <v>399</v>
      </c>
      <c r="B45" s="47">
        <v>0</v>
      </c>
      <c r="C45" s="47">
        <v>0</v>
      </c>
      <c r="D45" s="47">
        <v>0</v>
      </c>
      <c r="E45" s="47">
        <v>0</v>
      </c>
      <c r="F45" s="47">
        <v>0</v>
      </c>
      <c r="G45" s="47">
        <v>0</v>
      </c>
    </row>
    <row r="46" spans="1:7" x14ac:dyDescent="0.25">
      <c r="A46" s="80" t="s">
        <v>400</v>
      </c>
      <c r="B46" s="47">
        <v>0</v>
      </c>
      <c r="C46" s="47">
        <v>0</v>
      </c>
      <c r="D46" s="47">
        <v>0</v>
      </c>
      <c r="E46" s="47">
        <v>0</v>
      </c>
      <c r="F46" s="47">
        <v>0</v>
      </c>
      <c r="G46" s="47">
        <v>0</v>
      </c>
    </row>
    <row r="47" spans="1:7" x14ac:dyDescent="0.25">
      <c r="A47" s="80" t="s">
        <v>401</v>
      </c>
      <c r="B47" s="47">
        <v>0</v>
      </c>
      <c r="C47" s="47">
        <v>0</v>
      </c>
      <c r="D47" s="47">
        <v>0</v>
      </c>
      <c r="E47" s="47">
        <v>0</v>
      </c>
      <c r="F47" s="47">
        <v>0</v>
      </c>
      <c r="G47" s="47">
        <v>0</v>
      </c>
    </row>
    <row r="48" spans="1:7" x14ac:dyDescent="0.25">
      <c r="A48" s="80" t="s">
        <v>402</v>
      </c>
      <c r="B48" s="47">
        <v>0</v>
      </c>
      <c r="C48" s="47">
        <v>0</v>
      </c>
      <c r="D48" s="47">
        <v>0</v>
      </c>
      <c r="E48" s="47">
        <v>0</v>
      </c>
      <c r="F48" s="47">
        <v>0</v>
      </c>
      <c r="G48" s="47">
        <v>0</v>
      </c>
    </row>
    <row r="49" spans="1:7" x14ac:dyDescent="0.25">
      <c r="A49" s="80" t="s">
        <v>403</v>
      </c>
      <c r="B49" s="47">
        <v>0</v>
      </c>
      <c r="C49" s="47">
        <v>0</v>
      </c>
      <c r="D49" s="47">
        <v>0</v>
      </c>
      <c r="E49" s="47">
        <v>0</v>
      </c>
      <c r="F49" s="47">
        <v>0</v>
      </c>
      <c r="G49" s="47">
        <v>0</v>
      </c>
    </row>
    <row r="50" spans="1:7" x14ac:dyDescent="0.25">
      <c r="A50" s="80" t="s">
        <v>404</v>
      </c>
      <c r="B50" s="47">
        <v>0</v>
      </c>
      <c r="C50" s="47">
        <v>0</v>
      </c>
      <c r="D50" s="47">
        <v>0</v>
      </c>
      <c r="E50" s="47">
        <v>0</v>
      </c>
      <c r="F50" s="47">
        <v>0</v>
      </c>
      <c r="G50" s="47">
        <v>0</v>
      </c>
    </row>
    <row r="51" spans="1:7" x14ac:dyDescent="0.25">
      <c r="A51" s="80" t="s">
        <v>405</v>
      </c>
      <c r="B51" s="47">
        <v>0</v>
      </c>
      <c r="C51" s="47">
        <v>0</v>
      </c>
      <c r="D51" s="47">
        <v>0</v>
      </c>
      <c r="E51" s="47">
        <v>0</v>
      </c>
      <c r="F51" s="47">
        <v>0</v>
      </c>
      <c r="G51" s="47">
        <v>0</v>
      </c>
    </row>
    <row r="52" spans="1:7" x14ac:dyDescent="0.25">
      <c r="A52" s="80" t="s">
        <v>406</v>
      </c>
      <c r="B52" s="47">
        <v>0</v>
      </c>
      <c r="C52" s="47">
        <v>0</v>
      </c>
      <c r="D52" s="47">
        <v>0</v>
      </c>
      <c r="E52" s="47">
        <v>0</v>
      </c>
      <c r="F52" s="47">
        <v>0</v>
      </c>
      <c r="G52" s="47">
        <v>0</v>
      </c>
    </row>
    <row r="53" spans="1:7" x14ac:dyDescent="0.25">
      <c r="A53" s="58" t="s">
        <v>407</v>
      </c>
      <c r="B53" s="47">
        <f>SUM(B54:B60)</f>
        <v>0</v>
      </c>
      <c r="C53" s="47">
        <f t="shared" ref="C53:G53" si="6">SUM(C54:C60)</f>
        <v>0</v>
      </c>
      <c r="D53" s="47">
        <f t="shared" si="6"/>
        <v>0</v>
      </c>
      <c r="E53" s="47">
        <f t="shared" si="6"/>
        <v>0</v>
      </c>
      <c r="F53" s="47">
        <f t="shared" si="6"/>
        <v>0</v>
      </c>
      <c r="G53" s="47">
        <f t="shared" si="6"/>
        <v>0</v>
      </c>
    </row>
    <row r="54" spans="1:7" x14ac:dyDescent="0.25">
      <c r="A54" s="80" t="s">
        <v>408</v>
      </c>
      <c r="B54" s="47">
        <v>0</v>
      </c>
      <c r="C54" s="47">
        <v>0</v>
      </c>
      <c r="D54" s="47">
        <v>0</v>
      </c>
      <c r="E54" s="47">
        <v>0</v>
      </c>
      <c r="F54" s="47">
        <v>0</v>
      </c>
      <c r="G54" s="47">
        <v>0</v>
      </c>
    </row>
    <row r="55" spans="1:7" x14ac:dyDescent="0.25">
      <c r="A55" s="80" t="s">
        <v>409</v>
      </c>
      <c r="B55" s="47">
        <v>0</v>
      </c>
      <c r="C55" s="47">
        <v>0</v>
      </c>
      <c r="D55" s="47">
        <v>0</v>
      </c>
      <c r="E55" s="47">
        <v>0</v>
      </c>
      <c r="F55" s="47">
        <v>0</v>
      </c>
      <c r="G55" s="47">
        <v>0</v>
      </c>
    </row>
    <row r="56" spans="1:7" x14ac:dyDescent="0.25">
      <c r="A56" s="80" t="s">
        <v>410</v>
      </c>
      <c r="B56" s="47">
        <v>0</v>
      </c>
      <c r="C56" s="47">
        <v>0</v>
      </c>
      <c r="D56" s="47">
        <v>0</v>
      </c>
      <c r="E56" s="47">
        <v>0</v>
      </c>
      <c r="F56" s="47">
        <v>0</v>
      </c>
      <c r="G56" s="47">
        <v>0</v>
      </c>
    </row>
    <row r="57" spans="1:7" x14ac:dyDescent="0.25">
      <c r="A57" s="81" t="s">
        <v>411</v>
      </c>
      <c r="B57" s="47">
        <v>0</v>
      </c>
      <c r="C57" s="47">
        <v>0</v>
      </c>
      <c r="D57" s="47">
        <v>0</v>
      </c>
      <c r="E57" s="47">
        <v>0</v>
      </c>
      <c r="F57" s="47">
        <v>0</v>
      </c>
      <c r="G57" s="47">
        <v>0</v>
      </c>
    </row>
    <row r="58" spans="1:7" x14ac:dyDescent="0.25">
      <c r="A58" s="80" t="s">
        <v>412</v>
      </c>
      <c r="B58" s="47">
        <v>0</v>
      </c>
      <c r="C58" s="47">
        <v>0</v>
      </c>
      <c r="D58" s="47">
        <v>0</v>
      </c>
      <c r="E58" s="47">
        <v>0</v>
      </c>
      <c r="F58" s="47">
        <v>0</v>
      </c>
      <c r="G58" s="47">
        <v>0</v>
      </c>
    </row>
    <row r="59" spans="1:7" x14ac:dyDescent="0.25">
      <c r="A59" s="80" t="s">
        <v>413</v>
      </c>
      <c r="B59" s="47">
        <v>0</v>
      </c>
      <c r="C59" s="47">
        <v>0</v>
      </c>
      <c r="D59" s="47">
        <v>0</v>
      </c>
      <c r="E59" s="47">
        <v>0</v>
      </c>
      <c r="F59" s="47">
        <v>0</v>
      </c>
      <c r="G59" s="47">
        <v>0</v>
      </c>
    </row>
    <row r="60" spans="1:7" x14ac:dyDescent="0.25">
      <c r="A60" s="80" t="s">
        <v>414</v>
      </c>
      <c r="B60" s="47">
        <v>0</v>
      </c>
      <c r="C60" s="47">
        <v>0</v>
      </c>
      <c r="D60" s="47">
        <v>0</v>
      </c>
      <c r="E60" s="47">
        <v>0</v>
      </c>
      <c r="F60" s="47">
        <v>0</v>
      </c>
      <c r="G60" s="47">
        <v>0</v>
      </c>
    </row>
    <row r="61" spans="1:7" x14ac:dyDescent="0.25">
      <c r="A61" s="58" t="s">
        <v>415</v>
      </c>
      <c r="B61" s="47">
        <f>SUM(B62:B70)</f>
        <v>0</v>
      </c>
      <c r="C61" s="47">
        <f t="shared" ref="C61:G61" si="7">SUM(C62:C70)</f>
        <v>0</v>
      </c>
      <c r="D61" s="47">
        <f t="shared" si="7"/>
        <v>0</v>
      </c>
      <c r="E61" s="47">
        <f t="shared" si="7"/>
        <v>0</v>
      </c>
      <c r="F61" s="47">
        <f t="shared" si="7"/>
        <v>0</v>
      </c>
      <c r="G61" s="47">
        <f t="shared" si="7"/>
        <v>0</v>
      </c>
    </row>
    <row r="62" spans="1:7" x14ac:dyDescent="0.25">
      <c r="A62" s="80" t="s">
        <v>416</v>
      </c>
      <c r="B62" s="47">
        <v>0</v>
      </c>
      <c r="C62" s="47">
        <v>0</v>
      </c>
      <c r="D62" s="47">
        <v>0</v>
      </c>
      <c r="E62" s="47">
        <v>0</v>
      </c>
      <c r="F62" s="47">
        <v>0</v>
      </c>
      <c r="G62" s="47">
        <v>0</v>
      </c>
    </row>
    <row r="63" spans="1:7" x14ac:dyDescent="0.25">
      <c r="A63" s="80" t="s">
        <v>417</v>
      </c>
      <c r="B63" s="47">
        <v>0</v>
      </c>
      <c r="C63" s="47">
        <v>0</v>
      </c>
      <c r="D63" s="47">
        <v>0</v>
      </c>
      <c r="E63" s="47">
        <v>0</v>
      </c>
      <c r="F63" s="47">
        <v>0</v>
      </c>
      <c r="G63" s="47">
        <v>0</v>
      </c>
    </row>
    <row r="64" spans="1:7" x14ac:dyDescent="0.25">
      <c r="A64" s="80" t="s">
        <v>418</v>
      </c>
      <c r="B64" s="47">
        <v>0</v>
      </c>
      <c r="C64" s="47">
        <v>0</v>
      </c>
      <c r="D64" s="47">
        <v>0</v>
      </c>
      <c r="E64" s="47">
        <v>0</v>
      </c>
      <c r="F64" s="47">
        <v>0</v>
      </c>
      <c r="G64" s="47">
        <v>0</v>
      </c>
    </row>
    <row r="65" spans="1:7" x14ac:dyDescent="0.25">
      <c r="A65" s="80" t="s">
        <v>419</v>
      </c>
      <c r="B65" s="47">
        <v>0</v>
      </c>
      <c r="C65" s="47">
        <v>0</v>
      </c>
      <c r="D65" s="47">
        <v>0</v>
      </c>
      <c r="E65" s="47">
        <v>0</v>
      </c>
      <c r="F65" s="47">
        <v>0</v>
      </c>
      <c r="G65" s="47">
        <v>0</v>
      </c>
    </row>
    <row r="66" spans="1:7" x14ac:dyDescent="0.25">
      <c r="A66" s="80" t="s">
        <v>420</v>
      </c>
      <c r="B66" s="47">
        <v>0</v>
      </c>
      <c r="C66" s="47">
        <v>0</v>
      </c>
      <c r="D66" s="47">
        <v>0</v>
      </c>
      <c r="E66" s="47">
        <v>0</v>
      </c>
      <c r="F66" s="47">
        <v>0</v>
      </c>
      <c r="G66" s="47">
        <v>0</v>
      </c>
    </row>
    <row r="67" spans="1:7" x14ac:dyDescent="0.25">
      <c r="A67" s="80" t="s">
        <v>421</v>
      </c>
      <c r="B67" s="47">
        <v>0</v>
      </c>
      <c r="C67" s="47">
        <v>0</v>
      </c>
      <c r="D67" s="47">
        <v>0</v>
      </c>
      <c r="E67" s="47">
        <v>0</v>
      </c>
      <c r="F67" s="47">
        <v>0</v>
      </c>
      <c r="G67" s="47">
        <v>0</v>
      </c>
    </row>
    <row r="68" spans="1:7" x14ac:dyDescent="0.25">
      <c r="A68" s="80" t="s">
        <v>422</v>
      </c>
      <c r="B68" s="47">
        <v>0</v>
      </c>
      <c r="C68" s="47">
        <v>0</v>
      </c>
      <c r="D68" s="47">
        <v>0</v>
      </c>
      <c r="E68" s="47">
        <v>0</v>
      </c>
      <c r="F68" s="47">
        <v>0</v>
      </c>
      <c r="G68" s="47">
        <v>0</v>
      </c>
    </row>
    <row r="69" spans="1:7" x14ac:dyDescent="0.25">
      <c r="A69" s="80" t="s">
        <v>423</v>
      </c>
      <c r="B69" s="47">
        <v>0</v>
      </c>
      <c r="C69" s="47">
        <v>0</v>
      </c>
      <c r="D69" s="47">
        <v>0</v>
      </c>
      <c r="E69" s="47">
        <v>0</v>
      </c>
      <c r="F69" s="47">
        <v>0</v>
      </c>
      <c r="G69" s="47">
        <v>0</v>
      </c>
    </row>
    <row r="70" spans="1:7" x14ac:dyDescent="0.25">
      <c r="A70" s="80" t="s">
        <v>424</v>
      </c>
      <c r="B70" s="47">
        <v>0</v>
      </c>
      <c r="C70" s="47">
        <v>0</v>
      </c>
      <c r="D70" s="47">
        <v>0</v>
      </c>
      <c r="E70" s="47">
        <v>0</v>
      </c>
      <c r="F70" s="47">
        <v>0</v>
      </c>
      <c r="G70" s="47">
        <v>0</v>
      </c>
    </row>
    <row r="71" spans="1:7" x14ac:dyDescent="0.25">
      <c r="A71" s="59" t="s">
        <v>425</v>
      </c>
      <c r="B71" s="47">
        <f>SUM(B72:B75)</f>
        <v>0</v>
      </c>
      <c r="C71" s="47">
        <f t="shared" ref="C71:G71" si="8">SUM(C72:C75)</f>
        <v>0</v>
      </c>
      <c r="D71" s="47">
        <f t="shared" si="8"/>
        <v>0</v>
      </c>
      <c r="E71" s="47">
        <f t="shared" si="8"/>
        <v>0</v>
      </c>
      <c r="F71" s="47">
        <f t="shared" si="8"/>
        <v>0</v>
      </c>
      <c r="G71" s="47">
        <f t="shared" si="8"/>
        <v>0</v>
      </c>
    </row>
    <row r="72" spans="1:7" x14ac:dyDescent="0.25">
      <c r="A72" s="80" t="s">
        <v>426</v>
      </c>
      <c r="B72" s="47">
        <v>0</v>
      </c>
      <c r="C72" s="47">
        <v>0</v>
      </c>
      <c r="D72" s="47">
        <v>0</v>
      </c>
      <c r="E72" s="47">
        <v>0</v>
      </c>
      <c r="F72" s="47">
        <v>0</v>
      </c>
      <c r="G72" s="47">
        <v>0</v>
      </c>
    </row>
    <row r="73" spans="1:7" ht="30" x14ac:dyDescent="0.25">
      <c r="A73" s="80" t="s">
        <v>427</v>
      </c>
      <c r="B73" s="47">
        <v>0</v>
      </c>
      <c r="C73" s="47">
        <v>0</v>
      </c>
      <c r="D73" s="47">
        <v>0</v>
      </c>
      <c r="E73" s="47">
        <v>0</v>
      </c>
      <c r="F73" s="47">
        <v>0</v>
      </c>
      <c r="G73" s="47">
        <v>0</v>
      </c>
    </row>
    <row r="74" spans="1:7" x14ac:dyDescent="0.25">
      <c r="A74" s="80" t="s">
        <v>428</v>
      </c>
      <c r="B74" s="47">
        <v>0</v>
      </c>
      <c r="C74" s="47">
        <v>0</v>
      </c>
      <c r="D74" s="47">
        <v>0</v>
      </c>
      <c r="E74" s="47">
        <v>0</v>
      </c>
      <c r="F74" s="47">
        <v>0</v>
      </c>
      <c r="G74" s="47">
        <v>0</v>
      </c>
    </row>
    <row r="75" spans="1:7" x14ac:dyDescent="0.25">
      <c r="A75" s="80" t="s">
        <v>429</v>
      </c>
      <c r="B75" s="47">
        <v>0</v>
      </c>
      <c r="C75" s="47">
        <v>0</v>
      </c>
      <c r="D75" s="47">
        <v>0</v>
      </c>
      <c r="E75" s="47">
        <v>0</v>
      </c>
      <c r="F75" s="47">
        <v>0</v>
      </c>
      <c r="G75" s="47">
        <v>0</v>
      </c>
    </row>
    <row r="76" spans="1:7" x14ac:dyDescent="0.25">
      <c r="A76" s="45"/>
      <c r="B76" s="49"/>
      <c r="C76" s="49"/>
      <c r="D76" s="49"/>
      <c r="E76" s="49"/>
      <c r="F76" s="49"/>
      <c r="G76" s="49"/>
    </row>
    <row r="77" spans="1:7" x14ac:dyDescent="0.25">
      <c r="A77" s="3" t="s">
        <v>379</v>
      </c>
      <c r="B77" s="4">
        <f>B43+B9</f>
        <v>731985912</v>
      </c>
      <c r="C77" s="4">
        <f t="shared" ref="C77:G77" si="9">C43+C9</f>
        <v>20474632.719999999</v>
      </c>
      <c r="D77" s="4">
        <f t="shared" si="9"/>
        <v>752460544.72000003</v>
      </c>
      <c r="E77" s="4">
        <f t="shared" si="9"/>
        <v>139281948.74000001</v>
      </c>
      <c r="F77" s="4">
        <f t="shared" si="9"/>
        <v>138464443.93000001</v>
      </c>
      <c r="G77" s="4">
        <f t="shared" si="9"/>
        <v>613178595.98000002</v>
      </c>
    </row>
    <row r="78" spans="1:7" x14ac:dyDescent="0.25">
      <c r="A78" s="55"/>
      <c r="B78" s="82"/>
      <c r="C78" s="82"/>
      <c r="D78" s="82"/>
      <c r="E78" s="82"/>
      <c r="F78" s="82"/>
      <c r="G78" s="82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C38:G41 B61:G61 B9:B10 B37:G37 B19:G19 B27:G27 B53:G53 C72:G75 B43:B44 B71:G71 C9:G18 C20:G26 C28:G36 C43:G52 C54:G60 C62:G70 B76:G77" xr:uid="{C1DEA987-D1A8-495D-B9E4-846B5D56AC57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9 B12:G77" unlocked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4F0374-EDA9-489F-B25F-809735D042EC}">
  <sheetPr>
    <outlinePr summaryBelow="0"/>
  </sheetPr>
  <dimension ref="A1:G36"/>
  <sheetViews>
    <sheetView showGridLines="0" zoomScale="75" zoomScaleNormal="75" workbookViewId="0">
      <selection activeCell="F40" sqref="F40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0.9" customHeight="1" x14ac:dyDescent="0.25">
      <c r="A1" s="192" t="s">
        <v>431</v>
      </c>
      <c r="B1" s="184"/>
      <c r="C1" s="184"/>
      <c r="D1" s="184"/>
      <c r="E1" s="184"/>
      <c r="F1" s="184"/>
      <c r="G1" s="185"/>
    </row>
    <row r="2" spans="1:7" x14ac:dyDescent="0.25">
      <c r="A2" s="110" t="str">
        <f>'Formato 1'!A2</f>
        <v>Poder Legislativo del Estado de Guanajuato (a)</v>
      </c>
      <c r="B2" s="111"/>
      <c r="C2" s="111"/>
      <c r="D2" s="111"/>
      <c r="E2" s="111"/>
      <c r="F2" s="111"/>
      <c r="G2" s="112"/>
    </row>
    <row r="3" spans="1:7" x14ac:dyDescent="0.25">
      <c r="A3" s="113" t="s">
        <v>296</v>
      </c>
      <c r="B3" s="114"/>
      <c r="C3" s="114"/>
      <c r="D3" s="114"/>
      <c r="E3" s="114"/>
      <c r="F3" s="114"/>
      <c r="G3" s="115"/>
    </row>
    <row r="4" spans="1:7" x14ac:dyDescent="0.25">
      <c r="A4" s="113" t="s">
        <v>432</v>
      </c>
      <c r="B4" s="114"/>
      <c r="C4" s="114"/>
      <c r="D4" s="114"/>
      <c r="E4" s="114"/>
      <c r="F4" s="114"/>
      <c r="G4" s="115"/>
    </row>
    <row r="5" spans="1:7" x14ac:dyDescent="0.25">
      <c r="A5" s="113" t="str">
        <f>'Formato 3'!A4</f>
        <v>Del 1 de Enero al 31 de Marzo de 2024 (b)</v>
      </c>
      <c r="B5" s="114"/>
      <c r="C5" s="114"/>
      <c r="D5" s="114"/>
      <c r="E5" s="114"/>
      <c r="F5" s="114"/>
      <c r="G5" s="115"/>
    </row>
    <row r="6" spans="1:7" x14ac:dyDescent="0.25">
      <c r="A6" s="116" t="s">
        <v>2</v>
      </c>
      <c r="B6" s="117"/>
      <c r="C6" s="117"/>
      <c r="D6" s="117"/>
      <c r="E6" s="117"/>
      <c r="F6" s="117"/>
      <c r="G6" s="118"/>
    </row>
    <row r="7" spans="1:7" x14ac:dyDescent="0.25">
      <c r="A7" s="187" t="s">
        <v>433</v>
      </c>
      <c r="B7" s="190" t="s">
        <v>298</v>
      </c>
      <c r="C7" s="190"/>
      <c r="D7" s="190"/>
      <c r="E7" s="190"/>
      <c r="F7" s="190"/>
      <c r="G7" s="190" t="s">
        <v>299</v>
      </c>
    </row>
    <row r="8" spans="1:7" ht="30" x14ac:dyDescent="0.25">
      <c r="A8" s="188"/>
      <c r="B8" s="7" t="s">
        <v>300</v>
      </c>
      <c r="C8" s="33" t="s">
        <v>396</v>
      </c>
      <c r="D8" s="33" t="s">
        <v>231</v>
      </c>
      <c r="E8" s="33" t="s">
        <v>186</v>
      </c>
      <c r="F8" s="33" t="s">
        <v>203</v>
      </c>
      <c r="G8" s="200"/>
    </row>
    <row r="9" spans="1:7" ht="15.75" customHeight="1" x14ac:dyDescent="0.25">
      <c r="A9" s="26" t="s">
        <v>434</v>
      </c>
      <c r="B9" s="119">
        <f>SUM(B10,B11,B12,B15,B16,B19)</f>
        <v>524032451</v>
      </c>
      <c r="C9" s="119">
        <f t="shared" ref="C9:G9" si="0">SUM(C10,C11,C12,C15,C16,C19)</f>
        <v>2202467.2799999998</v>
      </c>
      <c r="D9" s="119">
        <f t="shared" si="0"/>
        <v>526234918.27999997</v>
      </c>
      <c r="E9" s="119">
        <f t="shared" si="0"/>
        <v>110766412.84999999</v>
      </c>
      <c r="F9" s="119">
        <f t="shared" si="0"/>
        <v>110453114.76000001</v>
      </c>
      <c r="G9" s="119">
        <f t="shared" si="0"/>
        <v>415468505.42999995</v>
      </c>
    </row>
    <row r="10" spans="1:7" x14ac:dyDescent="0.25">
      <c r="A10" s="58" t="s">
        <v>435</v>
      </c>
      <c r="B10" s="75">
        <v>524032451</v>
      </c>
      <c r="C10" s="75">
        <v>2202467.2799999998</v>
      </c>
      <c r="D10" s="75">
        <v>526234918.27999997</v>
      </c>
      <c r="E10" s="75">
        <v>110766412.84999999</v>
      </c>
      <c r="F10" s="75">
        <v>110453114.76000001</v>
      </c>
      <c r="G10" s="76">
        <v>415468505.42999995</v>
      </c>
    </row>
    <row r="11" spans="1:7" ht="15.75" customHeight="1" x14ac:dyDescent="0.25">
      <c r="A11" s="58" t="s">
        <v>436</v>
      </c>
      <c r="B11" s="76">
        <v>0</v>
      </c>
      <c r="C11" s="76">
        <v>0</v>
      </c>
      <c r="D11" s="76">
        <v>0</v>
      </c>
      <c r="E11" s="76">
        <v>0</v>
      </c>
      <c r="F11" s="76">
        <v>0</v>
      </c>
      <c r="G11" s="76">
        <f t="shared" ref="G11:G19" si="1">D11-E11</f>
        <v>0</v>
      </c>
    </row>
    <row r="12" spans="1:7" x14ac:dyDescent="0.25">
      <c r="A12" s="58" t="s">
        <v>437</v>
      </c>
      <c r="B12" s="76">
        <f>B13+B14</f>
        <v>0</v>
      </c>
      <c r="C12" s="76">
        <f t="shared" ref="C12:G12" si="2">C13+C14</f>
        <v>0</v>
      </c>
      <c r="D12" s="76">
        <f t="shared" si="2"/>
        <v>0</v>
      </c>
      <c r="E12" s="76">
        <f t="shared" si="2"/>
        <v>0</v>
      </c>
      <c r="F12" s="76">
        <f t="shared" si="2"/>
        <v>0</v>
      </c>
      <c r="G12" s="76">
        <f t="shared" si="2"/>
        <v>0</v>
      </c>
    </row>
    <row r="13" spans="1:7" x14ac:dyDescent="0.25">
      <c r="A13" s="77" t="s">
        <v>438</v>
      </c>
      <c r="B13" s="76">
        <v>0</v>
      </c>
      <c r="C13" s="76">
        <v>0</v>
      </c>
      <c r="D13" s="76">
        <v>0</v>
      </c>
      <c r="E13" s="76">
        <v>0</v>
      </c>
      <c r="F13" s="76">
        <v>0</v>
      </c>
      <c r="G13" s="76">
        <f t="shared" si="1"/>
        <v>0</v>
      </c>
    </row>
    <row r="14" spans="1:7" x14ac:dyDescent="0.25">
      <c r="A14" s="77" t="s">
        <v>439</v>
      </c>
      <c r="B14" s="76">
        <v>0</v>
      </c>
      <c r="C14" s="76">
        <v>0</v>
      </c>
      <c r="D14" s="76">
        <v>0</v>
      </c>
      <c r="E14" s="76">
        <v>0</v>
      </c>
      <c r="F14" s="76">
        <v>0</v>
      </c>
      <c r="G14" s="76">
        <f t="shared" si="1"/>
        <v>0</v>
      </c>
    </row>
    <row r="15" spans="1:7" x14ac:dyDescent="0.25">
      <c r="A15" s="58" t="s">
        <v>440</v>
      </c>
      <c r="B15" s="76">
        <v>0</v>
      </c>
      <c r="C15" s="76">
        <v>0</v>
      </c>
      <c r="D15" s="76">
        <v>0</v>
      </c>
      <c r="E15" s="76">
        <v>0</v>
      </c>
      <c r="F15" s="76">
        <v>0</v>
      </c>
      <c r="G15" s="76">
        <f t="shared" si="1"/>
        <v>0</v>
      </c>
    </row>
    <row r="16" spans="1:7" ht="30" x14ac:dyDescent="0.25">
      <c r="A16" s="59" t="s">
        <v>441</v>
      </c>
      <c r="B16" s="76">
        <f>B17+B18</f>
        <v>0</v>
      </c>
      <c r="C16" s="76">
        <f t="shared" ref="C16:G16" si="3">C17+C18</f>
        <v>0</v>
      </c>
      <c r="D16" s="76">
        <f t="shared" si="3"/>
        <v>0</v>
      </c>
      <c r="E16" s="76">
        <f t="shared" si="3"/>
        <v>0</v>
      </c>
      <c r="F16" s="76">
        <f t="shared" si="3"/>
        <v>0</v>
      </c>
      <c r="G16" s="76">
        <f t="shared" si="3"/>
        <v>0</v>
      </c>
    </row>
    <row r="17" spans="1:7" x14ac:dyDescent="0.25">
      <c r="A17" s="77" t="s">
        <v>442</v>
      </c>
      <c r="B17" s="76">
        <v>0</v>
      </c>
      <c r="C17" s="76">
        <v>0</v>
      </c>
      <c r="D17" s="76">
        <v>0</v>
      </c>
      <c r="E17" s="76">
        <v>0</v>
      </c>
      <c r="F17" s="76">
        <v>0</v>
      </c>
      <c r="G17" s="76">
        <f t="shared" si="1"/>
        <v>0</v>
      </c>
    </row>
    <row r="18" spans="1:7" x14ac:dyDescent="0.25">
      <c r="A18" s="77" t="s">
        <v>443</v>
      </c>
      <c r="B18" s="76">
        <v>0</v>
      </c>
      <c r="C18" s="76">
        <v>0</v>
      </c>
      <c r="D18" s="76">
        <v>0</v>
      </c>
      <c r="E18" s="76">
        <v>0</v>
      </c>
      <c r="F18" s="76">
        <v>0</v>
      </c>
      <c r="G18" s="76">
        <f t="shared" si="1"/>
        <v>0</v>
      </c>
    </row>
    <row r="19" spans="1:7" x14ac:dyDescent="0.25">
      <c r="A19" s="58" t="s">
        <v>444</v>
      </c>
      <c r="B19" s="76">
        <v>0</v>
      </c>
      <c r="C19" s="76">
        <v>0</v>
      </c>
      <c r="D19" s="76">
        <v>0</v>
      </c>
      <c r="E19" s="76">
        <v>0</v>
      </c>
      <c r="F19" s="76">
        <v>0</v>
      </c>
      <c r="G19" s="76">
        <f t="shared" si="1"/>
        <v>0</v>
      </c>
    </row>
    <row r="20" spans="1:7" x14ac:dyDescent="0.25">
      <c r="A20" s="45"/>
      <c r="B20" s="78"/>
      <c r="C20" s="78"/>
      <c r="D20" s="78"/>
      <c r="E20" s="78"/>
      <c r="F20" s="78"/>
      <c r="G20" s="78"/>
    </row>
    <row r="21" spans="1:7" x14ac:dyDescent="0.25">
      <c r="A21" s="34" t="s">
        <v>445</v>
      </c>
      <c r="B21" s="119">
        <f>SUM(B22,B23,B24,B27,B28,B31)</f>
        <v>0</v>
      </c>
      <c r="C21" s="119">
        <f t="shared" ref="C21:F21" si="4">SUM(C22,C23,C24,C27,C28,C31)</f>
        <v>0</v>
      </c>
      <c r="D21" s="119">
        <f t="shared" si="4"/>
        <v>0</v>
      </c>
      <c r="E21" s="119">
        <f t="shared" si="4"/>
        <v>0</v>
      </c>
      <c r="F21" s="119">
        <f t="shared" si="4"/>
        <v>0</v>
      </c>
      <c r="G21" s="119">
        <f>SUM(G22,G23,G24,G27,G28,G31)</f>
        <v>0</v>
      </c>
    </row>
    <row r="22" spans="1:7" x14ac:dyDescent="0.25">
      <c r="A22" s="58" t="s">
        <v>435</v>
      </c>
      <c r="B22" s="75">
        <v>0</v>
      </c>
      <c r="C22" s="75">
        <v>0</v>
      </c>
      <c r="D22" s="75">
        <v>0</v>
      </c>
      <c r="E22" s="75">
        <v>0</v>
      </c>
      <c r="F22" s="75">
        <v>0</v>
      </c>
      <c r="G22" s="76">
        <f t="shared" ref="G22:G31" si="5">D22-E22</f>
        <v>0</v>
      </c>
    </row>
    <row r="23" spans="1:7" x14ac:dyDescent="0.25">
      <c r="A23" s="58" t="s">
        <v>436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f t="shared" si="5"/>
        <v>0</v>
      </c>
    </row>
    <row r="24" spans="1:7" x14ac:dyDescent="0.25">
      <c r="A24" s="58" t="s">
        <v>437</v>
      </c>
      <c r="B24" s="76">
        <f t="shared" ref="B24:G24" si="6">B25+B26</f>
        <v>0</v>
      </c>
      <c r="C24" s="76">
        <f t="shared" si="6"/>
        <v>0</v>
      </c>
      <c r="D24" s="76">
        <f t="shared" si="6"/>
        <v>0</v>
      </c>
      <c r="E24" s="76">
        <f t="shared" si="6"/>
        <v>0</v>
      </c>
      <c r="F24" s="76">
        <f t="shared" si="6"/>
        <v>0</v>
      </c>
      <c r="G24" s="76">
        <f t="shared" si="6"/>
        <v>0</v>
      </c>
    </row>
    <row r="25" spans="1:7" x14ac:dyDescent="0.25">
      <c r="A25" s="77" t="s">
        <v>438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f t="shared" si="5"/>
        <v>0</v>
      </c>
    </row>
    <row r="26" spans="1:7" x14ac:dyDescent="0.25">
      <c r="A26" s="77" t="s">
        <v>439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f t="shared" si="5"/>
        <v>0</v>
      </c>
    </row>
    <row r="27" spans="1:7" x14ac:dyDescent="0.25">
      <c r="A27" s="58" t="s">
        <v>440</v>
      </c>
      <c r="B27" s="76">
        <v>0</v>
      </c>
      <c r="C27" s="76">
        <v>0</v>
      </c>
      <c r="D27" s="76">
        <v>0</v>
      </c>
      <c r="E27" s="76">
        <v>0</v>
      </c>
      <c r="F27" s="76">
        <v>0</v>
      </c>
      <c r="G27" s="76">
        <f t="shared" si="5"/>
        <v>0</v>
      </c>
    </row>
    <row r="28" spans="1:7" ht="30" x14ac:dyDescent="0.25">
      <c r="A28" s="59" t="s">
        <v>441</v>
      </c>
      <c r="B28" s="76">
        <f t="shared" ref="B28:G28" si="7">B29+B30</f>
        <v>0</v>
      </c>
      <c r="C28" s="76">
        <f t="shared" si="7"/>
        <v>0</v>
      </c>
      <c r="D28" s="76">
        <f t="shared" si="7"/>
        <v>0</v>
      </c>
      <c r="E28" s="76">
        <f t="shared" si="7"/>
        <v>0</v>
      </c>
      <c r="F28" s="76">
        <f t="shared" si="7"/>
        <v>0</v>
      </c>
      <c r="G28" s="76">
        <f t="shared" si="7"/>
        <v>0</v>
      </c>
    </row>
    <row r="29" spans="1:7" x14ac:dyDescent="0.25">
      <c r="A29" s="77" t="s">
        <v>442</v>
      </c>
      <c r="B29" s="76">
        <v>0</v>
      </c>
      <c r="C29" s="76">
        <v>0</v>
      </c>
      <c r="D29" s="76">
        <v>0</v>
      </c>
      <c r="E29" s="76">
        <v>0</v>
      </c>
      <c r="F29" s="76">
        <v>0</v>
      </c>
      <c r="G29" s="76">
        <f t="shared" si="5"/>
        <v>0</v>
      </c>
    </row>
    <row r="30" spans="1:7" x14ac:dyDescent="0.25">
      <c r="A30" s="77" t="s">
        <v>443</v>
      </c>
      <c r="B30" s="76">
        <v>0</v>
      </c>
      <c r="C30" s="76">
        <v>0</v>
      </c>
      <c r="D30" s="76">
        <v>0</v>
      </c>
      <c r="E30" s="76">
        <v>0</v>
      </c>
      <c r="F30" s="76">
        <v>0</v>
      </c>
      <c r="G30" s="76">
        <f t="shared" si="5"/>
        <v>0</v>
      </c>
    </row>
    <row r="31" spans="1:7" x14ac:dyDescent="0.25">
      <c r="A31" s="58" t="s">
        <v>444</v>
      </c>
      <c r="B31" s="76">
        <v>0</v>
      </c>
      <c r="C31" s="76">
        <v>0</v>
      </c>
      <c r="D31" s="76">
        <v>0</v>
      </c>
      <c r="E31" s="76">
        <v>0</v>
      </c>
      <c r="F31" s="76">
        <v>0</v>
      </c>
      <c r="G31" s="76">
        <f t="shared" si="5"/>
        <v>0</v>
      </c>
    </row>
    <row r="32" spans="1:7" x14ac:dyDescent="0.25">
      <c r="A32" s="45"/>
      <c r="B32" s="78"/>
      <c r="C32" s="78"/>
      <c r="D32" s="78"/>
      <c r="E32" s="78"/>
      <c r="F32" s="78"/>
      <c r="G32" s="78"/>
    </row>
    <row r="33" spans="1:7" ht="14.45" customHeight="1" x14ac:dyDescent="0.25">
      <c r="A33" s="3" t="s">
        <v>446</v>
      </c>
      <c r="B33" s="119">
        <f>B21+B9</f>
        <v>524032451</v>
      </c>
      <c r="C33" s="119">
        <f t="shared" ref="C33:G33" si="8">C21+C9</f>
        <v>2202467.2799999998</v>
      </c>
      <c r="D33" s="119">
        <f t="shared" si="8"/>
        <v>526234918.27999997</v>
      </c>
      <c r="E33" s="119">
        <f t="shared" si="8"/>
        <v>110766412.84999999</v>
      </c>
      <c r="F33" s="119">
        <f t="shared" si="8"/>
        <v>110453114.76000001</v>
      </c>
      <c r="G33" s="119">
        <f t="shared" si="8"/>
        <v>415468505.42999995</v>
      </c>
    </row>
    <row r="34" spans="1:7" ht="14.45" customHeight="1" x14ac:dyDescent="0.25">
      <c r="A34" s="55"/>
      <c r="B34" s="79"/>
      <c r="C34" s="79"/>
      <c r="D34" s="79"/>
      <c r="E34" s="79"/>
      <c r="F34" s="79"/>
      <c r="G34" s="79"/>
    </row>
    <row r="36" spans="1:7" x14ac:dyDescent="0.25">
      <c r="E36" s="160"/>
      <c r="F36" s="161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9:F9 B23:F33 G9:G33 B11:F21" xr:uid="{1E559312-A123-48CF-8546-7CBBDC6870F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9 B34:G34 B12:F33 B11:G11" unlockedFormula="1"/>
    <ignoredError sqref="G12:G33" formula="1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E1C0158-1FAA-45FF-9B01-F6965AAD834D}">
  <ds:schemaRefs>
    <ds:schemaRef ds:uri="6aa8a68a-ab09-4ac8-a697-fdce915bc567"/>
    <ds:schemaRef ds:uri="http://purl.org/dc/elements/1.1/"/>
    <ds:schemaRef ds:uri="http://www.w3.org/XML/1998/namespace"/>
    <ds:schemaRef ds:uri="http://purl.org/dc/terms/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0c865bf4-0f22-4e4d-b041-7b0c1657e5a8"/>
  </ds:schemaRefs>
</ds:datastoreItem>
</file>

<file path=customXml/itemProps2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19</vt:i4>
      </vt:variant>
    </vt:vector>
  </HeadingPairs>
  <TitlesOfParts>
    <vt:vector size="19" baseType="lpstr">
      <vt:lpstr>Formato 1</vt:lpstr>
      <vt:lpstr>Formato 2</vt:lpstr>
      <vt:lpstr>Formato 3</vt:lpstr>
      <vt:lpstr>Formato 4</vt:lpstr>
      <vt:lpstr>Formato 5</vt:lpstr>
      <vt:lpstr>Formato 6 a)</vt:lpstr>
      <vt:lpstr>Formato 6 b)</vt:lpstr>
      <vt:lpstr>Formato 6 c)</vt:lpstr>
      <vt:lpstr>Formato 6 d)</vt:lpstr>
      <vt:lpstr>Formato 7 a)</vt:lpstr>
      <vt:lpstr>Formato 7 b)</vt:lpstr>
      <vt:lpstr>Formato 7 c)</vt:lpstr>
      <vt:lpstr>Formato 7 d)</vt:lpstr>
      <vt:lpstr>Formato 8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Alejandra María de Lourdes Zamarripa Aguirre</cp:lastModifiedBy>
  <cp:revision/>
  <cp:lastPrinted>2024-03-20T14:35:03Z</cp:lastPrinted>
  <dcterms:created xsi:type="dcterms:W3CDTF">2023-03-16T22:14:51Z</dcterms:created>
  <dcterms:modified xsi:type="dcterms:W3CDTF">2024-04-23T02:43:43Z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