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EE2BE28A-6071-4FA0-A6E1-8A6BA9EE0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ONOMICO" sheetId="5" r:id="rId1"/>
  </sheets>
  <definedNames>
    <definedName name="_xlnm._FilterDatabase" localSheetId="0" hidden="1">ECONOMICO!#REF!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5" l="1"/>
  <c r="G40" i="5"/>
  <c r="G16" i="5"/>
  <c r="G38" i="5"/>
  <c r="D38" i="5"/>
  <c r="F37" i="5"/>
  <c r="E37" i="5"/>
  <c r="C37" i="5"/>
  <c r="B37" i="5"/>
  <c r="D37" i="5" s="1"/>
  <c r="G35" i="5"/>
  <c r="D35" i="5"/>
  <c r="G34" i="5"/>
  <c r="D34" i="5"/>
  <c r="G33" i="5"/>
  <c r="D33" i="5"/>
  <c r="G32" i="5"/>
  <c r="D32" i="5"/>
  <c r="F31" i="5"/>
  <c r="E31" i="5"/>
  <c r="C31" i="5"/>
  <c r="B31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F21" i="5"/>
  <c r="E21" i="5"/>
  <c r="C21" i="5"/>
  <c r="B21" i="5"/>
  <c r="F16" i="5"/>
  <c r="E16" i="5"/>
  <c r="C16" i="5"/>
  <c r="B16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37" i="5" l="1"/>
  <c r="G31" i="5"/>
  <c r="D16" i="5"/>
  <c r="B40" i="5"/>
  <c r="D31" i="5"/>
  <c r="C40" i="5"/>
  <c r="F40" i="5"/>
  <c r="E40" i="5"/>
  <c r="D21" i="5"/>
  <c r="G51" i="5"/>
  <c r="D51" i="5"/>
  <c r="G59" i="5"/>
  <c r="D59" i="5"/>
  <c r="F58" i="5"/>
  <c r="F57" i="5" s="1"/>
  <c r="E58" i="5"/>
  <c r="E57" i="5" s="1"/>
  <c r="C58" i="5"/>
  <c r="C57" i="5" s="1"/>
  <c r="B58" i="5"/>
  <c r="G55" i="5"/>
  <c r="D55" i="5"/>
  <c r="C54" i="5"/>
  <c r="B54" i="5"/>
  <c r="G52" i="5"/>
  <c r="D52" i="5"/>
  <c r="G50" i="5"/>
  <c r="D50" i="5"/>
  <c r="G49" i="5"/>
  <c r="D49" i="5"/>
  <c r="F48" i="5"/>
  <c r="E48" i="5"/>
  <c r="C48" i="5"/>
  <c r="C46" i="5" s="1"/>
  <c r="B48" i="5"/>
  <c r="D40" i="5" l="1"/>
  <c r="D54" i="5"/>
  <c r="E54" i="5" s="1"/>
  <c r="F54" i="5" s="1"/>
  <c r="G54" i="5" s="1"/>
  <c r="D58" i="5"/>
  <c r="D48" i="5"/>
  <c r="G58" i="5"/>
  <c r="C61" i="5"/>
  <c r="B46" i="5"/>
  <c r="B57" i="5"/>
  <c r="D57" i="5" s="1"/>
  <c r="G48" i="5"/>
  <c r="E46" i="5" l="1"/>
  <c r="E61" i="5" s="1"/>
  <c r="F46" i="5"/>
  <c r="F61" i="5" s="1"/>
  <c r="D46" i="5"/>
  <c r="D61" i="5" s="1"/>
  <c r="B61" i="5"/>
  <c r="G46" i="5"/>
  <c r="G57" i="5"/>
</calcChain>
</file>

<file path=xl/sharedStrings.xml><?xml version="1.0" encoding="utf-8"?>
<sst xmlns="http://schemas.openxmlformats.org/spreadsheetml/2006/main" count="90" uniqueCount="51">
  <si>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</si>
  <si>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</si>
  <si>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</si>
  <si>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</si>
  <si>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</si>
  <si>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</si>
  <si>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</si>
  <si>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</si>
  <si>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</si>
  <si>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</si>
  <si>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</si>
  <si>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</si>
  <si>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</si>
  <si>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</si>
  <si>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</si>
  <si>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</si>
  <si>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</si>
  <si>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</si>
  <si>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</si>
  <si>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</si>
  <si>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</si>
  <si>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</si>
  <si>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</si>
  <si>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</si>
  <si>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</si>
  <si>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</si>
  <si>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</si>
  <si>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</si>
  <si>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</si>
  <si>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</si>
  <si>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</si>
  <si>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</si>
  <si>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</si>
  <si>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</si>
  <si>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</si>
  <si>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</si>
  <si>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</si>
  <si>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>1  INGRESOS</t>
  </si>
  <si>
    <t>1.1  INGRESOS CORRIENTES</t>
  </si>
  <si>
    <t>1.1.4  Derechos, Productos y Aprovechamientos</t>
  </si>
  <si>
    <t>1.1.6  Venta de Bienes y Servicios de Entidades</t>
  </si>
  <si>
    <t>1.1.7  Subsidios y Subvenciones Recibidos por las Entidades Empresariales Públicas</t>
  </si>
  <si>
    <t>1.1.8  Transferencias, Asignaciones y Donativos Corrientes Recibidos</t>
  </si>
  <si>
    <t>1.2  INGRESOS CAPITAL</t>
  </si>
  <si>
    <t>1.2.4  Transferencias, asignaciones y donativos de capital recibidos</t>
  </si>
  <si>
    <t>3  FINANCIAMIENTO</t>
  </si>
  <si>
    <t>3.2  APLICACIONES FINANCIERAS</t>
  </si>
  <si>
    <t>3.2.3  Disminución de Patrimonio</t>
  </si>
  <si>
    <t>Poder Legislativo del Estado de Guanajuato
Estado Analítico de Ingresos
del 01 de Enero al 30 de Junio de 2024</t>
  </si>
  <si>
    <t>Bajo protesta de decir verdad declaramos que los Estados Financieros y sus notas, son razonablemente correctos y son responsabilidad del emisor.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</si>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</sst>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5" fillId="0" borderId="7" xfId="18" applyNumberFormat="1" applyFont="1" applyBorder="1" applyAlignment="1" applyProtection="1">
      <alignment vertical="center"/>
      <protection locked="0"/>
    </xf>
    <xf numFmtId="0" fontId="17" fillId="0" borderId="5" xfId="18" applyFont="1" applyBorder="1" applyAlignment="1" applyProtection="1">
      <alignment horizontal="left" vertical="center" wrapText="1"/>
      <protection locked="0"/>
    </xf>
    <xf numFmtId="43" fontId="17" fillId="0" borderId="14" xfId="19" applyFont="1" applyFill="1" applyBorder="1" applyAlignment="1" applyProtection="1">
      <alignment horizontal="right" vertical="center" wrapText="1"/>
      <protection locked="0"/>
    </xf>
    <xf numFmtId="4" fontId="16" fillId="0" borderId="14" xfId="19" applyNumberFormat="1" applyFont="1" applyFill="1" applyBorder="1" applyAlignment="1" applyProtection="1">
      <alignment horizontal="right" vertical="center" wrapText="1"/>
      <protection locked="0"/>
    </xf>
    <xf numFmtId="43" fontId="16" fillId="0" borderId="14" xfId="19" applyFont="1" applyFill="1" applyBorder="1" applyAlignment="1" applyProtection="1">
      <alignment horizontal="right" vertical="center" wrapText="1"/>
      <protection locked="0"/>
    </xf>
    <xf numFmtId="0" fontId="16" fillId="0" borderId="0" xfId="18" applyFont="1" applyAlignment="1">
      <alignment horizontal="left" vertical="center" wrapText="1"/>
    </xf>
    <xf numFmtId="4" fontId="16" fillId="0" borderId="0" xfId="0" applyNumberFormat="1" applyFont="1" applyAlignment="1">
      <alignment vertical="center"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13" xfId="18" applyNumberFormat="1" applyFont="1" applyBorder="1" applyAlignment="1" applyProtection="1">
      <alignment horizontal="right" vertical="center"/>
      <protection locked="0"/>
    </xf>
    <xf numFmtId="0" fontId="15" fillId="2" borderId="12" xfId="18" applyFont="1" applyFill="1" applyBorder="1" applyAlignment="1">
      <alignment horizontal="center" vertical="center" wrapText="1"/>
    </xf>
    <xf numFmtId="0" fontId="15" fillId="2" borderId="13" xfId="18" applyFont="1" applyFill="1" applyBorder="1" applyAlignment="1">
      <alignment horizontal="center" vertical="center" wrapText="1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4" xfId="18" applyFont="1" applyFill="1" applyBorder="1" applyAlignment="1">
      <alignment horizontal="center" vertical="center" wrapText="1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7" fillId="0" borderId="6" xfId="18" applyFont="1" applyBorder="1" applyAlignment="1" applyProtection="1">
      <alignment horizontal="left" vertical="center" wrapText="1"/>
      <protection locked="0"/>
    </xf>
    <xf numFmtId="43" fontId="17" fillId="0" borderId="13" xfId="19" applyFont="1" applyFill="1" applyBorder="1" applyAlignment="1" applyProtection="1">
      <alignment horizontal="right" vertical="center" wrapText="1"/>
      <protection locked="0"/>
    </xf>
    <xf numFmtId="43" fontId="16" fillId="0" borderId="13" xfId="19" applyFont="1" applyFill="1" applyBorder="1" applyAlignment="1" applyProtection="1">
      <alignment horizontal="right" vertical="center" wrapText="1"/>
      <protection locked="0"/>
    </xf>
    <xf numFmtId="0" fontId="15" fillId="0" borderId="7" xfId="18" applyFont="1" applyBorder="1" applyAlignment="1" applyProtection="1">
      <alignment horizontal="left" vertical="center"/>
      <protection locked="0"/>
    </xf>
    <xf numFmtId="4" fontId="10" fillId="0" borderId="14" xfId="8" applyNumberFormat="1" applyFont="1" applyBorder="1" applyAlignment="1" applyProtection="1">
      <alignment horizontal="center" vertical="center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left" vertical="top" indent="1"/>
    </xf>
    <xf numFmtId="0" fontId="16" fillId="0" borderId="5" xfId="18" applyFont="1" applyBorder="1" applyAlignment="1" applyProtection="1">
      <alignment horizontal="left" vertical="center" wrapText="1" indent="1"/>
      <protection locked="0"/>
    </xf>
    <xf numFmtId="0" fontId="9" fillId="0" borderId="5" xfId="8" applyFont="1" applyBorder="1" applyAlignment="1">
      <alignment horizontal="left" vertical="top" wrapText="1" indent="2"/>
    </xf>
    <xf numFmtId="4" fontId="15" fillId="0" borderId="12" xfId="18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4" fillId="3" borderId="8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209580</xdr:rowOff>
    </xdr:from>
    <xdr:to>
      <xdr:col>0</xdr:col>
      <xdr:colOff>1847218</xdr:colOff>
      <xdr:row>0</xdr:row>
      <xdr:rowOff>769620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209580"/>
          <a:ext cx="1580518" cy="56004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114300</xdr:rowOff>
    </xdr:from>
    <xdr:to>
      <xdr:col>6</xdr:col>
      <xdr:colOff>819150</xdr:colOff>
      <xdr:row>0</xdr:row>
      <xdr:rowOff>1050608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0FCC40-0FEE-E95F-3724-8B2A78BA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114300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0</xdr:row>
      <xdr:rowOff>708660</xdr:rowOff>
    </xdr:from>
    <xdr:to>
      <xdr:col>0</xdr:col>
      <xdr:colOff>1828800</xdr:colOff>
      <xdr:row>0</xdr:row>
      <xdr:rowOff>1205865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240411-4AFB-4366-B66E-72CD6C8F83EC}"/>
            </a:ext>
          </a:extLst>
        </xdr:cNvPr>
        <xdr:cNvSpPr txBox="1"/>
      </xdr:nvSpPr>
      <xdr:spPr>
        <a:xfrm>
          <a:off x="342900" y="708660"/>
          <a:ext cx="1485900" cy="49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419" sz="800" b="1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2024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showGridLines="0" tabSelected="1" zoomScaleNormal="100" workbookViewId="0">
      <selection sqref="A1:G1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82" t="s">
        <v>48</v>
      </c>
      <c r="B1" s="83"/>
      <c r="C1" s="83"/>
      <c r="D1" s="83"/>
      <c r="E1" s="83"/>
      <c r="F1" s="83"/>
      <c r="G1" s="84"/>
    </row>
    <row r="2" spans="1:7" s="3" customFormat="1" ht="11.25" x14ac:dyDescent="0.2">
      <c r="A2" s="55"/>
      <c r="B2" s="85" t="s">
        <v>22</v>
      </c>
      <c r="C2" s="86"/>
      <c r="D2" s="86"/>
      <c r="E2" s="86"/>
      <c r="F2" s="86"/>
      <c r="G2" s="87" t="s">
        <v>19</v>
      </c>
    </row>
    <row r="3" spans="1:7" s="1" customFormat="1" ht="24.95" customHeight="1" x14ac:dyDescent="0.2">
      <c r="A3" s="5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88"/>
    </row>
    <row r="4" spans="1:7" s="1" customFormat="1" ht="11.25" x14ac:dyDescent="0.2">
      <c r="A4" s="56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73" t="s">
        <v>0</v>
      </c>
      <c r="B5" s="10">
        <v>0</v>
      </c>
      <c r="C5" s="35">
        <v>0</v>
      </c>
      <c r="D5" s="10">
        <f>B5+C5</f>
        <v>0</v>
      </c>
      <c r="E5" s="36">
        <v>0</v>
      </c>
      <c r="F5" s="10">
        <v>0</v>
      </c>
      <c r="G5" s="10">
        <f>F5-B5</f>
        <v>0</v>
      </c>
    </row>
    <row r="6" spans="1:7" ht="11.25" x14ac:dyDescent="0.2">
      <c r="A6" s="74" t="s">
        <v>1</v>
      </c>
      <c r="B6" s="11">
        <v>0</v>
      </c>
      <c r="C6" s="37">
        <v>0</v>
      </c>
      <c r="D6" s="11">
        <f t="shared" ref="D6:D14" si="0">B6+C6</f>
        <v>0</v>
      </c>
      <c r="E6" s="38">
        <v>0</v>
      </c>
      <c r="F6" s="11">
        <v>0</v>
      </c>
      <c r="G6" s="11">
        <f t="shared" ref="G6:G14" si="1">F6-B6</f>
        <v>0</v>
      </c>
    </row>
    <row r="7" spans="1:7" ht="11.25" x14ac:dyDescent="0.2">
      <c r="A7" s="73" t="s">
        <v>2</v>
      </c>
      <c r="B7" s="11">
        <v>0</v>
      </c>
      <c r="C7" s="37">
        <v>0</v>
      </c>
      <c r="D7" s="11">
        <f t="shared" si="0"/>
        <v>0</v>
      </c>
      <c r="E7" s="38">
        <v>0</v>
      </c>
      <c r="F7" s="11">
        <v>0</v>
      </c>
      <c r="G7" s="11">
        <f t="shared" si="1"/>
        <v>0</v>
      </c>
    </row>
    <row r="8" spans="1:7" ht="11.25" x14ac:dyDescent="0.2">
      <c r="A8" s="73" t="s">
        <v>3</v>
      </c>
      <c r="B8" s="11">
        <v>0</v>
      </c>
      <c r="C8" s="37">
        <v>0</v>
      </c>
      <c r="D8" s="11">
        <f t="shared" si="0"/>
        <v>0</v>
      </c>
      <c r="E8" s="38">
        <v>0</v>
      </c>
      <c r="F8" s="11">
        <v>0</v>
      </c>
      <c r="G8" s="11">
        <f t="shared" si="1"/>
        <v>0</v>
      </c>
    </row>
    <row r="9" spans="1:7" ht="11.25" x14ac:dyDescent="0.2">
      <c r="A9" s="73" t="s">
        <v>4</v>
      </c>
      <c r="B9" s="11">
        <v>10517584</v>
      </c>
      <c r="C9" s="37">
        <v>0</v>
      </c>
      <c r="D9" s="11">
        <f t="shared" si="0"/>
        <v>10517584</v>
      </c>
      <c r="E9" s="38">
        <v>5028601.7699999996</v>
      </c>
      <c r="F9" s="11">
        <v>5028601.7699999996</v>
      </c>
      <c r="G9" s="11">
        <f t="shared" si="1"/>
        <v>-5488982.2300000004</v>
      </c>
    </row>
    <row r="10" spans="1:7" ht="11.25" x14ac:dyDescent="0.2">
      <c r="A10" s="74" t="s">
        <v>5</v>
      </c>
      <c r="B10" s="11">
        <v>0</v>
      </c>
      <c r="C10" s="37">
        <v>0</v>
      </c>
      <c r="D10" s="11">
        <f t="shared" si="0"/>
        <v>0</v>
      </c>
      <c r="E10" s="38">
        <v>0</v>
      </c>
      <c r="F10" s="11">
        <v>0</v>
      </c>
      <c r="G10" s="11">
        <f t="shared" si="1"/>
        <v>0</v>
      </c>
    </row>
    <row r="11" spans="1:7" ht="11.25" x14ac:dyDescent="0.2">
      <c r="A11" s="73" t="s">
        <v>24</v>
      </c>
      <c r="B11" s="11">
        <v>1730000</v>
      </c>
      <c r="C11" s="37">
        <v>0</v>
      </c>
      <c r="D11" s="11">
        <f t="shared" si="0"/>
        <v>1730000</v>
      </c>
      <c r="E11" s="38">
        <v>847204.36</v>
      </c>
      <c r="F11" s="11">
        <v>847204.36</v>
      </c>
      <c r="G11" s="11">
        <f t="shared" si="1"/>
        <v>-882795.64</v>
      </c>
    </row>
    <row r="12" spans="1:7" ht="22.5" x14ac:dyDescent="0.2">
      <c r="A12" s="73" t="s">
        <v>29</v>
      </c>
      <c r="B12" s="11">
        <v>0</v>
      </c>
      <c r="C12" s="37">
        <v>0</v>
      </c>
      <c r="D12" s="11">
        <f t="shared" si="0"/>
        <v>0</v>
      </c>
      <c r="E12" s="38">
        <v>0</v>
      </c>
      <c r="F12" s="11">
        <v>0</v>
      </c>
      <c r="G12" s="11">
        <f t="shared" si="1"/>
        <v>0</v>
      </c>
    </row>
    <row r="13" spans="1:7" ht="22.5" x14ac:dyDescent="0.2">
      <c r="A13" s="73" t="s">
        <v>25</v>
      </c>
      <c r="B13" s="11">
        <v>719738328</v>
      </c>
      <c r="C13" s="37">
        <v>0</v>
      </c>
      <c r="D13" s="11">
        <f t="shared" si="0"/>
        <v>719738328</v>
      </c>
      <c r="E13" s="38">
        <v>352490179</v>
      </c>
      <c r="F13" s="11">
        <v>352490179</v>
      </c>
      <c r="G13" s="11">
        <f t="shared" si="1"/>
        <v>-367248149</v>
      </c>
    </row>
    <row r="14" spans="1:7" ht="11.25" x14ac:dyDescent="0.2">
      <c r="A14" s="73" t="s">
        <v>6</v>
      </c>
      <c r="B14" s="11">
        <v>0</v>
      </c>
      <c r="C14" s="37">
        <v>22684374.300000001</v>
      </c>
      <c r="D14" s="11">
        <f t="shared" si="0"/>
        <v>22684374.300000001</v>
      </c>
      <c r="E14" s="38">
        <v>0</v>
      </c>
      <c r="F14" s="11">
        <v>0</v>
      </c>
      <c r="G14" s="11">
        <f t="shared" si="1"/>
        <v>0</v>
      </c>
    </row>
    <row r="15" spans="1:7" ht="11.25" x14ac:dyDescent="0.2">
      <c r="A15" s="75"/>
      <c r="B15" s="9"/>
      <c r="C15" s="21"/>
      <c r="D15" s="9"/>
      <c r="E15" s="22"/>
      <c r="F15" s="9"/>
      <c r="G15" s="9"/>
    </row>
    <row r="16" spans="1:7" ht="11.25" x14ac:dyDescent="0.2">
      <c r="A16" s="57" t="s">
        <v>13</v>
      </c>
      <c r="B16" s="23">
        <f t="shared" ref="B16:F16" si="2">SUM(B5:B15)</f>
        <v>731985912</v>
      </c>
      <c r="C16" s="23">
        <f t="shared" si="2"/>
        <v>22684374.300000001</v>
      </c>
      <c r="D16" s="23">
        <f t="shared" si="2"/>
        <v>754670286.29999995</v>
      </c>
      <c r="E16" s="23">
        <f t="shared" si="2"/>
        <v>358365985.13</v>
      </c>
      <c r="F16" s="23">
        <f t="shared" si="2"/>
        <v>358365985.13</v>
      </c>
      <c r="G16" s="72">
        <f>SUM(G5:G15)</f>
        <v>-373619926.87</v>
      </c>
    </row>
    <row r="17" spans="1:7" ht="11.25" x14ac:dyDescent="0.2">
      <c r="A17" s="15"/>
      <c r="B17" s="16"/>
      <c r="C17" s="16"/>
      <c r="D17" s="39"/>
      <c r="E17" s="17" t="s">
        <v>21</v>
      </c>
      <c r="F17" s="40"/>
      <c r="G17" s="92">
        <v>0</v>
      </c>
    </row>
    <row r="18" spans="1:7" ht="11.25" customHeight="1" x14ac:dyDescent="0.2">
      <c r="A18" s="42"/>
      <c r="B18" s="85" t="s">
        <v>22</v>
      </c>
      <c r="C18" s="86"/>
      <c r="D18" s="86"/>
      <c r="E18" s="86"/>
      <c r="F18" s="89"/>
      <c r="G18" s="87" t="s">
        <v>19</v>
      </c>
    </row>
    <row r="19" spans="1:7" ht="22.5" x14ac:dyDescent="0.2">
      <c r="A19" s="45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88"/>
    </row>
    <row r="20" spans="1:7" ht="11.25" x14ac:dyDescent="0.2">
      <c r="A20" s="43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41" t="s">
        <v>26</v>
      </c>
      <c r="B21" s="12">
        <f>SUM(B22:B29)</f>
        <v>0</v>
      </c>
      <c r="C21" s="66">
        <f>SUM(C22:C29)</f>
        <v>0</v>
      </c>
      <c r="D21" s="12">
        <f>B21+C21</f>
        <v>0</v>
      </c>
      <c r="E21" s="66">
        <f>SUM(E22:E29)</f>
        <v>0</v>
      </c>
      <c r="F21" s="12">
        <f>SUM(F22:F29)</f>
        <v>0</v>
      </c>
      <c r="G21" s="63">
        <f>F21-B21</f>
        <v>0</v>
      </c>
    </row>
    <row r="22" spans="1:7" ht="11.25" x14ac:dyDescent="0.2">
      <c r="A22" s="76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4">
        <f>F22-B22</f>
        <v>0</v>
      </c>
    </row>
    <row r="23" spans="1:7" ht="11.25" x14ac:dyDescent="0.2">
      <c r="A23" s="76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4">
        <f t="shared" ref="G23:G29" si="4">F23-B23</f>
        <v>0</v>
      </c>
    </row>
    <row r="24" spans="1:7" ht="11.25" x14ac:dyDescent="0.2">
      <c r="A24" s="76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4">
        <f t="shared" si="4"/>
        <v>0</v>
      </c>
    </row>
    <row r="25" spans="1:7" ht="11.25" x14ac:dyDescent="0.2">
      <c r="A25" s="76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4">
        <f t="shared" si="4"/>
        <v>0</v>
      </c>
    </row>
    <row r="26" spans="1:7" ht="11.25" x14ac:dyDescent="0.2">
      <c r="A26" s="76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4">
        <f t="shared" si="4"/>
        <v>0</v>
      </c>
    </row>
    <row r="27" spans="1:7" ht="11.25" x14ac:dyDescent="0.2">
      <c r="A27" s="76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4">
        <f t="shared" si="4"/>
        <v>0</v>
      </c>
    </row>
    <row r="28" spans="1:7" ht="22.5" x14ac:dyDescent="0.2">
      <c r="A28" s="76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4">
        <f t="shared" si="4"/>
        <v>0</v>
      </c>
    </row>
    <row r="29" spans="1:7" ht="22.5" x14ac:dyDescent="0.2">
      <c r="A29" s="76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4">
        <f t="shared" si="4"/>
        <v>0</v>
      </c>
    </row>
    <row r="30" spans="1:7" ht="11.25" x14ac:dyDescent="0.2">
      <c r="A30" s="52"/>
      <c r="B30" s="13"/>
      <c r="C30" s="25"/>
      <c r="D30" s="13"/>
      <c r="E30" s="25"/>
      <c r="F30" s="13"/>
      <c r="G30" s="64"/>
    </row>
    <row r="31" spans="1:7" ht="44.45" customHeight="1" x14ac:dyDescent="0.2">
      <c r="A31" s="44" t="s">
        <v>35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358365985.13</v>
      </c>
      <c r="F31" s="14">
        <f>SUM(F32:F35)</f>
        <v>358365985.13</v>
      </c>
      <c r="G31" s="65">
        <f>F31-B31</f>
        <v>-373619926.87</v>
      </c>
    </row>
    <row r="32" spans="1:7" ht="11.25" x14ac:dyDescent="0.2">
      <c r="A32" s="76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4">
        <f t="shared" ref="G32:G35" si="6">F32-B32</f>
        <v>0</v>
      </c>
    </row>
    <row r="33" spans="1:7" ht="11.25" x14ac:dyDescent="0.2">
      <c r="A33" s="76" t="s">
        <v>30</v>
      </c>
      <c r="B33" s="13">
        <v>10517584</v>
      </c>
      <c r="C33" s="25">
        <v>0</v>
      </c>
      <c r="D33" s="13">
        <f t="shared" si="5"/>
        <v>10517584</v>
      </c>
      <c r="E33" s="25">
        <v>5028601.7699999996</v>
      </c>
      <c r="F33" s="13">
        <v>5028601.7699999996</v>
      </c>
      <c r="G33" s="64">
        <f t="shared" si="6"/>
        <v>-5488982.2300000004</v>
      </c>
    </row>
    <row r="34" spans="1:7" ht="22.5" x14ac:dyDescent="0.2">
      <c r="A34" s="76" t="s">
        <v>31</v>
      </c>
      <c r="B34" s="13">
        <v>1730000</v>
      </c>
      <c r="C34" s="25">
        <v>0</v>
      </c>
      <c r="D34" s="13">
        <f t="shared" si="5"/>
        <v>1730000</v>
      </c>
      <c r="E34" s="25">
        <v>847204.36</v>
      </c>
      <c r="F34" s="13">
        <v>847204.36</v>
      </c>
      <c r="G34" s="64">
        <f t="shared" si="6"/>
        <v>-882795.64</v>
      </c>
    </row>
    <row r="35" spans="1:7" ht="22.5" x14ac:dyDescent="0.2">
      <c r="A35" s="76" t="s">
        <v>25</v>
      </c>
      <c r="B35" s="13">
        <v>719738328</v>
      </c>
      <c r="C35" s="25">
        <v>0</v>
      </c>
      <c r="D35" s="13">
        <f t="shared" si="5"/>
        <v>719738328</v>
      </c>
      <c r="E35" s="25">
        <v>352490179</v>
      </c>
      <c r="F35" s="13">
        <v>352490179</v>
      </c>
      <c r="G35" s="64">
        <f t="shared" si="6"/>
        <v>-367248149</v>
      </c>
    </row>
    <row r="36" spans="1:7" ht="11.25" x14ac:dyDescent="0.2">
      <c r="A36" s="52"/>
      <c r="B36" s="13"/>
      <c r="C36" s="25"/>
      <c r="D36" s="13"/>
      <c r="E36" s="25"/>
      <c r="F36" s="13"/>
      <c r="G36" s="64"/>
    </row>
    <row r="37" spans="1:7" ht="11.25" x14ac:dyDescent="0.2">
      <c r="A37" s="19" t="s">
        <v>32</v>
      </c>
      <c r="B37" s="14">
        <f>B38</f>
        <v>0</v>
      </c>
      <c r="C37" s="26">
        <f>C38</f>
        <v>22684374.300000001</v>
      </c>
      <c r="D37" s="14">
        <f>B37+C37</f>
        <v>22684374.300000001</v>
      </c>
      <c r="E37" s="26">
        <f>E38</f>
        <v>0</v>
      </c>
      <c r="F37" s="14">
        <f>F38</f>
        <v>0</v>
      </c>
      <c r="G37" s="65">
        <f>F37-B37</f>
        <v>0</v>
      </c>
    </row>
    <row r="38" spans="1:7" ht="11.25" x14ac:dyDescent="0.2">
      <c r="A38" s="76" t="s">
        <v>6</v>
      </c>
      <c r="B38" s="13">
        <v>0</v>
      </c>
      <c r="C38" s="25">
        <v>22684374.300000001</v>
      </c>
      <c r="D38" s="13">
        <f>B38+C38</f>
        <v>22684374.300000001</v>
      </c>
      <c r="E38" s="25">
        <v>0</v>
      </c>
      <c r="F38" s="13">
        <v>0</v>
      </c>
      <c r="G38" s="64">
        <f t="shared" ref="G38" si="7">F38-B38</f>
        <v>0</v>
      </c>
    </row>
    <row r="39" spans="1:7" ht="11.25" x14ac:dyDescent="0.2">
      <c r="A39" s="53"/>
      <c r="B39" s="54"/>
      <c r="C39" s="61"/>
      <c r="D39" s="54"/>
      <c r="E39" s="61"/>
      <c r="F39" s="54"/>
      <c r="G39" s="62"/>
    </row>
    <row r="40" spans="1:7" ht="11.25" customHeight="1" x14ac:dyDescent="0.2">
      <c r="A40" s="59" t="s">
        <v>13</v>
      </c>
      <c r="B40" s="60">
        <f t="shared" ref="B40:F40" si="8">B21+B31+B37</f>
        <v>731985912</v>
      </c>
      <c r="C40" s="60">
        <f t="shared" si="8"/>
        <v>22684374.300000001</v>
      </c>
      <c r="D40" s="60">
        <f t="shared" si="8"/>
        <v>754670286.29999995</v>
      </c>
      <c r="E40" s="60">
        <f t="shared" si="8"/>
        <v>358365985.13</v>
      </c>
      <c r="F40" s="60">
        <f t="shared" si="8"/>
        <v>358365985.13</v>
      </c>
      <c r="G40" s="71">
        <f>+G31+G37</f>
        <v>-373619926.87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92"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7"/>
      <c r="B43" s="85" t="s">
        <v>22</v>
      </c>
      <c r="C43" s="86"/>
      <c r="D43" s="86"/>
      <c r="E43" s="86"/>
      <c r="F43" s="89"/>
      <c r="G43" s="87" t="s">
        <v>19</v>
      </c>
    </row>
    <row r="44" spans="1:7" ht="22.5" x14ac:dyDescent="0.2">
      <c r="A44" s="51" t="s">
        <v>36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88"/>
    </row>
    <row r="45" spans="1:7" ht="12" x14ac:dyDescent="0.2">
      <c r="A45" s="48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19" t="s">
        <v>37</v>
      </c>
      <c r="B46" s="14">
        <f>B48+B54</f>
        <v>731985912</v>
      </c>
      <c r="C46" s="14">
        <f>C48+C54</f>
        <v>0</v>
      </c>
      <c r="D46" s="14">
        <f>B46+C46</f>
        <v>731985912</v>
      </c>
      <c r="E46" s="14">
        <f>E48+E54</f>
        <v>358365985.13</v>
      </c>
      <c r="F46" s="14">
        <f>F48+F54</f>
        <v>358365985.13</v>
      </c>
      <c r="G46" s="14">
        <f>F46-B46</f>
        <v>-373619926.87</v>
      </c>
    </row>
    <row r="47" spans="1:7" ht="12" x14ac:dyDescent="0.2">
      <c r="A47" s="29"/>
      <c r="B47" s="30"/>
      <c r="C47" s="30"/>
      <c r="D47" s="30"/>
      <c r="E47" s="30">
        <v>0</v>
      </c>
      <c r="F47" s="30"/>
      <c r="G47" s="30"/>
    </row>
    <row r="48" spans="1:7" ht="11.25" x14ac:dyDescent="0.2">
      <c r="A48" s="77" t="s">
        <v>38</v>
      </c>
      <c r="B48" s="14">
        <f>SUM(B49:B52)</f>
        <v>731985912</v>
      </c>
      <c r="C48" s="14">
        <f>SUM(C49:C52)</f>
        <v>0</v>
      </c>
      <c r="D48" s="14">
        <f>B48+C48</f>
        <v>731985912</v>
      </c>
      <c r="E48" s="14">
        <f>SUM(E49:E52)</f>
        <v>358365985.13</v>
      </c>
      <c r="F48" s="14">
        <f>SUM(F49:F52)</f>
        <v>358365985.13</v>
      </c>
      <c r="G48" s="14">
        <f>F48-B48</f>
        <v>-373619926.87</v>
      </c>
    </row>
    <row r="49" spans="1:7" ht="11.25" x14ac:dyDescent="0.2">
      <c r="A49" s="79" t="s">
        <v>39</v>
      </c>
      <c r="B49" s="13">
        <v>10517584</v>
      </c>
      <c r="C49" s="13">
        <v>0</v>
      </c>
      <c r="D49" s="13">
        <f>B49+C49</f>
        <v>10517584</v>
      </c>
      <c r="E49" s="13">
        <v>5028601.7699999996</v>
      </c>
      <c r="F49" s="13">
        <v>5028601.7699999996</v>
      </c>
      <c r="G49" s="13">
        <f>F49-B49</f>
        <v>-5488982.2300000004</v>
      </c>
    </row>
    <row r="50" spans="1:7" ht="11.25" x14ac:dyDescent="0.2">
      <c r="A50" s="79" t="s">
        <v>40</v>
      </c>
      <c r="B50" s="13">
        <v>1730000</v>
      </c>
      <c r="C50" s="13">
        <v>0</v>
      </c>
      <c r="D50" s="13">
        <f>B50+C50</f>
        <v>1730000</v>
      </c>
      <c r="E50" s="13">
        <v>847204.36</v>
      </c>
      <c r="F50" s="13">
        <v>847204.36</v>
      </c>
      <c r="G50" s="13">
        <f>F50-B50</f>
        <v>-882795.64</v>
      </c>
    </row>
    <row r="51" spans="1:7" ht="22.5" x14ac:dyDescent="0.2">
      <c r="A51" s="79" t="s">
        <v>41</v>
      </c>
      <c r="B51" s="13">
        <v>0</v>
      </c>
      <c r="C51" s="13">
        <v>0</v>
      </c>
      <c r="D51" s="13">
        <f>B51+C51</f>
        <v>0</v>
      </c>
      <c r="E51" s="13">
        <v>0</v>
      </c>
      <c r="F51" s="13">
        <v>0</v>
      </c>
      <c r="G51" s="13">
        <f>F51-B51</f>
        <v>0</v>
      </c>
    </row>
    <row r="52" spans="1:7" ht="11.25" x14ac:dyDescent="0.2">
      <c r="A52" s="79" t="s">
        <v>42</v>
      </c>
      <c r="B52" s="13">
        <v>719738328</v>
      </c>
      <c r="C52" s="13">
        <v>0</v>
      </c>
      <c r="D52" s="13">
        <f>B52+C52</f>
        <v>719738328</v>
      </c>
      <c r="E52" s="13">
        <v>352490179</v>
      </c>
      <c r="F52" s="13">
        <v>352490179</v>
      </c>
      <c r="G52" s="13">
        <f>F52-B52</f>
        <v>-367248149</v>
      </c>
    </row>
    <row r="53" spans="1:7" ht="12" x14ac:dyDescent="0.2">
      <c r="A53" s="78"/>
      <c r="B53" s="32"/>
      <c r="C53" s="32"/>
      <c r="D53" s="32"/>
      <c r="E53" s="32">
        <v>0</v>
      </c>
      <c r="F53" s="32"/>
      <c r="G53" s="32"/>
    </row>
    <row r="54" spans="1:7" ht="11.25" x14ac:dyDescent="0.2">
      <c r="A54" s="77" t="s">
        <v>43</v>
      </c>
      <c r="B54" s="14">
        <f>+B55</f>
        <v>0</v>
      </c>
      <c r="C54" s="14">
        <f>+C55</f>
        <v>0</v>
      </c>
      <c r="D54" s="14">
        <f>B54+C54</f>
        <v>0</v>
      </c>
      <c r="E54" s="14">
        <f>+D54+C54</f>
        <v>0</v>
      </c>
      <c r="F54" s="14">
        <f>+E54+D54</f>
        <v>0</v>
      </c>
      <c r="G54" s="14">
        <f>F54-B54</f>
        <v>0</v>
      </c>
    </row>
    <row r="55" spans="1:7" ht="11.25" x14ac:dyDescent="0.2">
      <c r="A55" s="79" t="s">
        <v>44</v>
      </c>
      <c r="B55" s="13">
        <v>0</v>
      </c>
      <c r="C55" s="13">
        <v>0</v>
      </c>
      <c r="D55" s="13">
        <f>B55+C55</f>
        <v>0</v>
      </c>
      <c r="E55" s="13">
        <v>0</v>
      </c>
      <c r="F55" s="13">
        <v>0</v>
      </c>
      <c r="G55" s="13">
        <f>F55-B55</f>
        <v>0</v>
      </c>
    </row>
    <row r="56" spans="1:7" ht="12" x14ac:dyDescent="0.2">
      <c r="A56" s="78"/>
      <c r="B56" s="31"/>
      <c r="C56" s="31"/>
      <c r="D56" s="31"/>
      <c r="E56" s="31"/>
      <c r="F56" s="31"/>
      <c r="G56" s="31"/>
    </row>
    <row r="57" spans="1:7" ht="11.25" x14ac:dyDescent="0.2">
      <c r="A57" s="19" t="s">
        <v>45</v>
      </c>
      <c r="B57" s="14">
        <f>+B58</f>
        <v>0</v>
      </c>
      <c r="C57" s="14">
        <f>+C58</f>
        <v>22684374.300000001</v>
      </c>
      <c r="D57" s="14">
        <f>B57+C57</f>
        <v>22684374.300000001</v>
      </c>
      <c r="E57" s="14">
        <f>+E58</f>
        <v>0</v>
      </c>
      <c r="F57" s="14">
        <f>+F58</f>
        <v>0</v>
      </c>
      <c r="G57" s="14">
        <f>F57-B57</f>
        <v>0</v>
      </c>
    </row>
    <row r="58" spans="1:7" ht="11.25" x14ac:dyDescent="0.2">
      <c r="A58" s="77" t="s">
        <v>46</v>
      </c>
      <c r="B58" s="14">
        <f>+B59</f>
        <v>0</v>
      </c>
      <c r="C58" s="14">
        <f>+C59</f>
        <v>22684374.300000001</v>
      </c>
      <c r="D58" s="14">
        <f>B58+C58</f>
        <v>22684374.300000001</v>
      </c>
      <c r="E58" s="14">
        <f>+E59</f>
        <v>0</v>
      </c>
      <c r="F58" s="14">
        <f>+F59</f>
        <v>0</v>
      </c>
      <c r="G58" s="14">
        <f>F58-B58</f>
        <v>0</v>
      </c>
    </row>
    <row r="59" spans="1:7" ht="11.25" x14ac:dyDescent="0.2">
      <c r="A59" s="79" t="s">
        <v>47</v>
      </c>
      <c r="B59" s="13">
        <v>0</v>
      </c>
      <c r="C59" s="13">
        <v>22684374.300000001</v>
      </c>
      <c r="D59" s="13">
        <f>B59+C59</f>
        <v>22684374.300000001</v>
      </c>
      <c r="E59" s="13">
        <v>0</v>
      </c>
      <c r="F59" s="13">
        <v>0</v>
      </c>
      <c r="G59" s="14">
        <f>F59-B59</f>
        <v>0</v>
      </c>
    </row>
    <row r="60" spans="1:7" ht="12" x14ac:dyDescent="0.2">
      <c r="A60" s="67"/>
      <c r="B60" s="68"/>
      <c r="C60" s="68"/>
      <c r="D60" s="68"/>
      <c r="E60" s="69"/>
      <c r="F60" s="69"/>
      <c r="G60" s="69"/>
    </row>
    <row r="61" spans="1:7" ht="12" x14ac:dyDescent="0.2">
      <c r="A61" s="70" t="s">
        <v>13</v>
      </c>
      <c r="B61" s="28">
        <f t="shared" ref="B61:F61" si="9">B46+B57</f>
        <v>731985912</v>
      </c>
      <c r="C61" s="28">
        <f t="shared" si="9"/>
        <v>22684374.300000001</v>
      </c>
      <c r="D61" s="28">
        <f t="shared" si="9"/>
        <v>754670286.29999995</v>
      </c>
      <c r="E61" s="28">
        <f t="shared" si="9"/>
        <v>358365985.13</v>
      </c>
      <c r="F61" s="28">
        <f t="shared" si="9"/>
        <v>358365985.13</v>
      </c>
      <c r="G61" s="80">
        <f>+G46</f>
        <v>-373619926.87</v>
      </c>
    </row>
    <row r="62" spans="1:7" ht="12" x14ac:dyDescent="0.2">
      <c r="A62" s="33"/>
      <c r="C62" s="34"/>
      <c r="D62" s="34"/>
      <c r="E62" s="49" t="s">
        <v>21</v>
      </c>
      <c r="F62" s="50"/>
      <c r="G62" s="46">
        <v>0</v>
      </c>
    </row>
    <row r="63" spans="1:7" ht="12" x14ac:dyDescent="0.2">
      <c r="A63" s="33"/>
      <c r="B63" s="34"/>
      <c r="C63" s="34"/>
      <c r="D63" s="34"/>
      <c r="E63" s="34"/>
      <c r="F63" s="34"/>
      <c r="G63" s="34"/>
    </row>
    <row r="64" spans="1:7" ht="11.25" customHeight="1" x14ac:dyDescent="0.2">
      <c r="A64" s="90" t="s">
        <v>33</v>
      </c>
      <c r="B64" s="90"/>
      <c r="C64" s="90"/>
      <c r="D64" s="90"/>
      <c r="E64" s="90"/>
      <c r="F64" s="90"/>
      <c r="G64" s="90"/>
    </row>
    <row r="65" spans="1:7" ht="11.25" x14ac:dyDescent="0.2">
      <c r="A65" s="91" t="s">
        <v>34</v>
      </c>
      <c r="B65" s="91"/>
      <c r="C65" s="91"/>
      <c r="D65" s="91"/>
      <c r="E65" s="91"/>
      <c r="F65" s="91"/>
      <c r="G65" s="91"/>
    </row>
    <row r="66" spans="1:7" ht="34.15" customHeight="1" x14ac:dyDescent="0.2">
      <c r="A66" s="90" t="s">
        <v>50</v>
      </c>
      <c r="B66" s="90"/>
      <c r="C66" s="90"/>
      <c r="D66" s="90"/>
      <c r="E66" s="90"/>
      <c r="F66" s="90"/>
      <c r="G66" s="90"/>
    </row>
    <row r="67" spans="1:7" ht="13.15" customHeight="1" x14ac:dyDescent="0.2">
      <c r="A67" s="81" t="s">
        <v>49</v>
      </c>
      <c r="B67" s="81"/>
      <c r="C67" s="81"/>
      <c r="D67" s="81"/>
      <c r="E67" s="81"/>
      <c r="F67" s="81"/>
      <c r="G67" s="81"/>
    </row>
  </sheetData>
  <sheetProtection formatCells="0" formatColumns="0" formatRows="0" insertRows="0" autoFilter="0"/>
  <mergeCells count="11">
    <mergeCell ref="A67:G67"/>
    <mergeCell ref="A1:G1"/>
    <mergeCell ref="B2:F2"/>
    <mergeCell ref="G2:G3"/>
    <mergeCell ref="B18:F18"/>
    <mergeCell ref="G18:G19"/>
    <mergeCell ref="B43:F43"/>
    <mergeCell ref="G43:G44"/>
    <mergeCell ref="A64:G64"/>
    <mergeCell ref="A65:G65"/>
    <mergeCell ref="A66:G66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2024-07-17T00:57:49Z</cp:lastPrinted>
  <dcterms:created xsi:type="dcterms:W3CDTF">2012-12-11T20:48:19Z</dcterms:created>
  <dcterms:modified xsi:type="dcterms:W3CDTF">2024-07-24T00:04:19Z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