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0_Portal Congreso\08_Información Financiera ASEG\2024\3er Trimestre\2_Digitales\"/>
    </mc:Choice>
  </mc:AlternateContent>
  <xr:revisionPtr revIDLastSave="0" documentId="13_ncr:1_{5429B758-D241-4606-B757-7B36C8B21101}" xr6:coauthVersionLast="47" xr6:coauthVersionMax="47" xr10:uidLastSave="{00000000-0000-0000-0000-000000000000}"/>
  <bookViews>
    <workbookView xWindow="-120" yWindow="-120" windowWidth="29040" windowHeight="15720" tabRatio="782" xr2:uid="{072641A8-F22B-4960-808B-50E51E5F091D}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definedNames>
    <definedName name="_xlnm.Print_Area" localSheetId="4">'NDF-04'!$A$1:$F$14</definedName>
    <definedName name="_xlnm.Print_Area" localSheetId="5">'NDF-05'!$A$1:$F$14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3" l="1"/>
  <c r="E35" i="3"/>
  <c r="D35" i="3"/>
  <c r="E25" i="3"/>
  <c r="D25" i="3"/>
  <c r="F25" i="3" s="1"/>
  <c r="F34" i="3"/>
  <c r="F33" i="3"/>
  <c r="F32" i="3"/>
  <c r="F31" i="3"/>
  <c r="F30" i="3"/>
  <c r="F29" i="3"/>
  <c r="F28" i="3"/>
  <c r="F27" i="3"/>
  <c r="F26" i="3"/>
  <c r="F24" i="3"/>
  <c r="F23" i="3"/>
  <c r="F22" i="3"/>
  <c r="F21" i="3"/>
  <c r="F20" i="3"/>
  <c r="F19" i="3"/>
  <c r="F18" i="3"/>
  <c r="F17" i="3"/>
  <c r="F16" i="3"/>
  <c r="F15" i="3"/>
  <c r="E15" i="3"/>
  <c r="D15" i="3"/>
  <c r="H61" i="1"/>
  <c r="H73" i="1"/>
  <c r="D52" i="1" l="1"/>
  <c r="G78" i="1"/>
  <c r="F78" i="1"/>
  <c r="E78" i="1"/>
  <c r="D78" i="1"/>
  <c r="C78" i="1"/>
  <c r="G74" i="1"/>
  <c r="F74" i="1"/>
  <c r="E74" i="1"/>
  <c r="D74" i="1"/>
  <c r="C74" i="1"/>
  <c r="G66" i="1"/>
  <c r="F66" i="1"/>
  <c r="E66" i="1"/>
  <c r="D66" i="1"/>
  <c r="G62" i="1"/>
  <c r="F62" i="1"/>
  <c r="E62" i="1"/>
  <c r="D62" i="1"/>
  <c r="G52" i="1"/>
  <c r="F52" i="1"/>
  <c r="E52" i="1"/>
  <c r="G42" i="1"/>
  <c r="F42" i="1"/>
  <c r="E42" i="1"/>
  <c r="D42" i="1"/>
  <c r="G32" i="1"/>
  <c r="F32" i="1"/>
  <c r="E32" i="1"/>
  <c r="D32" i="1"/>
  <c r="G14" i="1"/>
  <c r="F14" i="1"/>
  <c r="E14" i="1"/>
  <c r="G22" i="1"/>
  <c r="F22" i="1"/>
  <c r="E22" i="1"/>
  <c r="D22" i="1"/>
  <c r="E13" i="1" l="1"/>
  <c r="F13" i="1"/>
  <c r="G13" i="1"/>
  <c r="G161" i="1" l="1"/>
  <c r="F161" i="1"/>
  <c r="E161" i="1"/>
  <c r="D14" i="1"/>
  <c r="D13" i="1" s="1"/>
  <c r="I83" i="1"/>
  <c r="I82" i="1"/>
  <c r="I81" i="1"/>
  <c r="I80" i="1"/>
  <c r="I79" i="1"/>
  <c r="I72" i="1"/>
  <c r="I67" i="1"/>
  <c r="I61" i="1"/>
  <c r="H85" i="1"/>
  <c r="I85" i="1" s="1"/>
  <c r="H84" i="1"/>
  <c r="I84" i="1" s="1"/>
  <c r="H83" i="1"/>
  <c r="H82" i="1"/>
  <c r="H81" i="1"/>
  <c r="H80" i="1"/>
  <c r="H79" i="1"/>
  <c r="H77" i="1"/>
  <c r="I77" i="1" s="1"/>
  <c r="H76" i="1"/>
  <c r="I76" i="1" s="1"/>
  <c r="H75" i="1"/>
  <c r="I75" i="1" s="1"/>
  <c r="I74" i="1" s="1"/>
  <c r="H72" i="1"/>
  <c r="H71" i="1"/>
  <c r="I71" i="1" s="1"/>
  <c r="H70" i="1"/>
  <c r="I70" i="1" s="1"/>
  <c r="H69" i="1"/>
  <c r="I69" i="1" s="1"/>
  <c r="H68" i="1"/>
  <c r="I68" i="1" s="1"/>
  <c r="H67" i="1"/>
  <c r="H65" i="1"/>
  <c r="I65" i="1" s="1"/>
  <c r="H64" i="1"/>
  <c r="H63" i="1"/>
  <c r="I63" i="1" s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H45" i="1"/>
  <c r="I45" i="1" s="1"/>
  <c r="H44" i="1"/>
  <c r="I44" i="1" s="1"/>
  <c r="H43" i="1"/>
  <c r="I43" i="1" s="1"/>
  <c r="H41" i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C66" i="1"/>
  <c r="C62" i="1"/>
  <c r="C52" i="1"/>
  <c r="C42" i="1"/>
  <c r="C32" i="1"/>
  <c r="C22" i="1"/>
  <c r="C14" i="1"/>
  <c r="I78" i="1" l="1"/>
  <c r="C13" i="1"/>
  <c r="C161" i="1" s="1"/>
  <c r="H78" i="1"/>
  <c r="H66" i="1"/>
  <c r="H62" i="1"/>
  <c r="H74" i="1"/>
  <c r="H42" i="1"/>
  <c r="I64" i="1"/>
  <c r="I62" i="1" s="1"/>
  <c r="I73" i="1"/>
  <c r="H22" i="1"/>
  <c r="I46" i="1"/>
  <c r="I42" i="1" s="1"/>
  <c r="H32" i="1"/>
  <c r="I41" i="1"/>
  <c r="I22" i="1"/>
  <c r="H14" i="1"/>
  <c r="I15" i="1"/>
  <c r="I52" i="1"/>
  <c r="H52" i="1"/>
  <c r="D161" i="1"/>
  <c r="F3" i="9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3" i="1"/>
  <c r="B9" i="1" s="1"/>
  <c r="B1" i="1"/>
  <c r="B6" i="1" s="1"/>
  <c r="B3" i="6"/>
  <c r="B1" i="6"/>
  <c r="I14" i="1" l="1"/>
  <c r="I66" i="1"/>
  <c r="I32" i="1"/>
  <c r="H13" i="1"/>
  <c r="H161" i="1" s="1"/>
  <c r="I13" i="1" l="1"/>
  <c r="I161" i="1" s="1"/>
</calcChain>
</file>

<file path=xl/sharedStrings.xml><?xml version="1.0" encoding="utf-8"?>
<sst xmlns="http://schemas.openxmlformats.org/spreadsheetml/2006/main" count="261" uniqueCount="148">
  <si>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</si>
  <si>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</si>
  <si>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</si>
  <si>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</si>
  <si>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</si>
  <si>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</si>
  <si>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</si>
  <si>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</si>
  <si>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</si>
  <si>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</si>
  <si>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</si>
  <si>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</si>
  <si>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</si>
  <si>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</si>
  <si>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</si>
  <si>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</si>
  <si>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</si>
  <si>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</si>
  <si>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</si>
  <si>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</si>
  <si>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</si>
  <si>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</si>
  <si>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</si>
  <si>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</si>
  <si>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</si>
  <si>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</si>
  <si>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</si>
  <si>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</si>
  <si>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</si>
  <si>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</si>
  <si>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</si>
  <si>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</si>
  <si>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</si>
  <si>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</si>
  <si>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</si>
  <si>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</si>
  <si>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</si>
  <si>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</si>
  <si>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</si>
  <si>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</si>
  <si>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</si>
  <si>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</si>
  <si>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</si>
  <si>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</si>
  <si>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</si>
  <si>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</si>
  <si>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</si>
  <si>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</si>
  <si>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</si>
  <si>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</si>
  <si>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</si>
  <si>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</si>
  <si>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</si>
  <si>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</si>
  <si>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</si>
  <si>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</si>
  <si>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</si>
  <si>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</si>
  <si>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</si>
  <si>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</si>
  <si>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</si>
  <si>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</si>
  <si>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</si>
  <si>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</si>
  <si>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</si>
  <si>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</si>
  <si>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</si>
  <si>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</si>
  <si>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</si>
  <si>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</si>
  <si>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</si>
  <si>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</si>
  <si>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</si>
  <si>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</si>
  <si>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</si>
  <si>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</si>
  <si>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</si>
  <si>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</si>
  <si>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</si>
  <si>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</si>
  <si>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</si>
  <si>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</si>
  <si>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</si>
  <si>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</si>
  <si>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</si>
  <si>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</si>
  <si>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</si>
  <si>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</si>
  <si>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</si>
  <si>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</si>
  <si>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</si>
  <si>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</si>
  <si>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</si>
  <si>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</si>
  <si>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</si>
  <si>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</si>
  <si>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</si>
  <si>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</si>
  <si>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</si>
  <si>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</si>
  <si>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</si>
  <si>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</si>
  <si>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</si>
  <si>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</si>
  <si>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</si>
  <si>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</si>
  <si>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</si>
  <si>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</si>
  <si>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</si>
  <si>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</si>
  <si>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</si>
  <si>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</si>
  <si>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</si>
  <si>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</si>
  <si>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</si>
  <si>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</si>
  <si>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</si>
  <si>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</si>
  <si>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</si>
  <si>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a) La información relativa al cumplimiento de los convenios de Deuda Garantizada.</t>
  </si>
  <si>
    <t>Poder Legislativo del Estado de Guanajuato</t>
  </si>
  <si>
    <t>No Aplica debido a que, el Poder Legislativo tiene un Balance Presupuestario de Recursos Disponibles Sostenible.</t>
  </si>
  <si>
    <t>Nada que manifestar en este periodo por no tratarse de cierre de ejercicio</t>
  </si>
  <si>
    <t>Al Poder Legislativo No le Aplica, debido a que no contrato Deuda Pública y Obligaciones de acuerdo con lo que establece la LDF.</t>
  </si>
  <si>
    <t>El Poder Legislativo del Estado de Guanajuato no tiene obligaciones conforme lo referido en este punto.</t>
  </si>
  <si>
    <t>El Poder Legislativo del Estado de Guanajuato no tiene convenios de Deuda Garantizada, por lo tanto, No le Aplica este punto.</t>
  </si>
  <si>
    <t>Correspondiente del 01 de enero al 30 de septiembre de 2024</t>
  </si>
  <si>
    <t>Informe de cuentas por pagar y que integran el pasivo circulante al cierre del ejercicio</t>
  </si>
  <si>
    <t>Ejercicio 2024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</si>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</sst>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b/>
      <sz val="10"/>
      <color theme="1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2" fillId="0" borderId="0"/>
    <xf numFmtId="0" fontId="13" fillId="0" borderId="0"/>
    <xf numFmtId="0" fontId="5" fillId="0" borderId="0"/>
    <xf numFmtId="0" fontId="1" fillId="0" borderId="0"/>
    <xf numFmtId="0" fontId="4" fillId="0" borderId="0" applyNumberFormat="0" applyFill="0" applyBorder="0" applyAlignment="0" applyProtection="0"/>
    <xf numFmtId="0" fontId="1" fillId="0" borderId="0"/>
  </cellStyleXfs>
  <cellXfs count="95">
    <xf numFmtId="0" fontId="0" fillId="0" borderId="0" xfId="0"/>
    <xf numFmtId="0" fontId="3" fillId="0" borderId="0" xfId="0" applyFont="1"/>
    <xf numFmtId="0" fontId="2" fillId="2" borderId="4" xfId="0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3" fillId="0" borderId="2" xfId="0" applyNumberFormat="1" applyFont="1" applyBorder="1" applyAlignment="1" applyProtection="1">
      <alignment horizontal="right" vertical="top"/>
      <protection locked="0"/>
    </xf>
    <xf numFmtId="4" fontId="3" fillId="0" borderId="8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3" fontId="3" fillId="0" borderId="3" xfId="0" applyNumberFormat="1" applyFont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indent="3"/>
    </xf>
    <xf numFmtId="0" fontId="3" fillId="0" borderId="2" xfId="0" applyFont="1" applyBorder="1" applyAlignment="1">
      <alignment horizontal="left" indent="3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indent="1"/>
    </xf>
    <xf numFmtId="0" fontId="3" fillId="0" borderId="2" xfId="0" applyFont="1" applyBorder="1" applyAlignment="1">
      <alignment horizontal="left" vertical="center" indent="4"/>
    </xf>
    <xf numFmtId="0" fontId="3" fillId="0" borderId="2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indent="4"/>
    </xf>
    <xf numFmtId="0" fontId="6" fillId="3" borderId="9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right" vertical="center"/>
    </xf>
    <xf numFmtId="0" fontId="6" fillId="3" borderId="11" xfId="2" applyFont="1" applyFill="1" applyBorder="1" applyAlignment="1">
      <alignment horizontal="left" vertical="center"/>
    </xf>
    <xf numFmtId="0" fontId="6" fillId="3" borderId="12" xfId="2" applyFont="1" applyFill="1" applyBorder="1" applyAlignment="1">
      <alignment horizontal="centerContinuous" vertical="center"/>
    </xf>
    <xf numFmtId="0" fontId="6" fillId="3" borderId="0" xfId="2" applyFont="1" applyFill="1" applyAlignment="1">
      <alignment horizontal="centerContinuous" vertical="center"/>
    </xf>
    <xf numFmtId="0" fontId="6" fillId="3" borderId="0" xfId="2" applyFont="1" applyFill="1" applyAlignment="1">
      <alignment horizontal="right" vertical="center"/>
    </xf>
    <xf numFmtId="0" fontId="6" fillId="3" borderId="8" xfId="2" applyFont="1" applyFill="1" applyBorder="1" applyAlignment="1">
      <alignment vertical="center"/>
    </xf>
    <xf numFmtId="0" fontId="6" fillId="3" borderId="8" xfId="2" applyFont="1" applyFill="1" applyBorder="1" applyAlignment="1">
      <alignment horizontal="left" vertical="center"/>
    </xf>
    <xf numFmtId="0" fontId="6" fillId="3" borderId="14" xfId="2" applyFont="1" applyFill="1" applyBorder="1" applyAlignment="1">
      <alignment horizontal="centerContinuous" vertical="center"/>
    </xf>
    <xf numFmtId="0" fontId="6" fillId="3" borderId="15" xfId="2" applyFont="1" applyFill="1" applyBorder="1" applyAlignment="1">
      <alignment horizontal="centerContinuous" vertical="center"/>
    </xf>
    <xf numFmtId="0" fontId="6" fillId="0" borderId="18" xfId="0" applyFont="1" applyBorder="1" applyAlignment="1" applyProtection="1">
      <alignment horizontal="center"/>
      <protection locked="0"/>
    </xf>
    <xf numFmtId="0" fontId="7" fillId="0" borderId="19" xfId="0" applyFont="1" applyBorder="1" applyProtection="1"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left" indent="1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left" indent="1"/>
      <protection locked="0"/>
    </xf>
    <xf numFmtId="0" fontId="9" fillId="0" borderId="21" xfId="0" applyFont="1" applyBorder="1" applyAlignment="1" applyProtection="1">
      <alignment horizontal="center"/>
      <protection locked="0"/>
    </xf>
    <xf numFmtId="10" fontId="10" fillId="3" borderId="0" xfId="2" applyNumberFormat="1" applyFont="1" applyFill="1" applyAlignment="1">
      <alignment horizontal="right" vertical="center"/>
    </xf>
    <xf numFmtId="0" fontId="6" fillId="3" borderId="0" xfId="2" applyFont="1" applyFill="1" applyAlignment="1">
      <alignment horizontal="left" vertical="center"/>
    </xf>
    <xf numFmtId="0" fontId="7" fillId="0" borderId="0" xfId="0" applyFont="1"/>
    <xf numFmtId="0" fontId="2" fillId="0" borderId="0" xfId="0" applyFont="1"/>
    <xf numFmtId="0" fontId="11" fillId="0" borderId="20" xfId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4"/>
    </xf>
    <xf numFmtId="0" fontId="14" fillId="0" borderId="0" xfId="3" applyFont="1"/>
    <xf numFmtId="0" fontId="15" fillId="0" borderId="0" xfId="1" applyFont="1"/>
    <xf numFmtId="4" fontId="3" fillId="0" borderId="0" xfId="0" applyNumberFormat="1" applyFont="1"/>
    <xf numFmtId="0" fontId="16" fillId="0" borderId="0" xfId="0" applyFont="1"/>
    <xf numFmtId="0" fontId="6" fillId="4" borderId="16" xfId="0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3" borderId="13" xfId="2" applyFont="1" applyFill="1" applyBorder="1" applyAlignment="1">
      <alignment horizontal="center" vertical="center"/>
    </xf>
    <xf numFmtId="0" fontId="6" fillId="3" borderId="14" xfId="2" applyFont="1" applyFill="1" applyBorder="1" applyAlignment="1">
      <alignment horizontal="center" vertical="center"/>
    </xf>
    <xf numFmtId="0" fontId="10" fillId="3" borderId="0" xfId="2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7" fillId="0" borderId="30" xfId="0" applyFont="1" applyBorder="1" applyAlignment="1">
      <alignment vertical="center"/>
    </xf>
    <xf numFmtId="0" fontId="10" fillId="0" borderId="31" xfId="0" applyFont="1" applyBorder="1" applyAlignment="1">
      <alignment horizontal="right" vertical="center" wrapText="1"/>
    </xf>
    <xf numFmtId="4" fontId="10" fillId="0" borderId="31" xfId="0" applyNumberFormat="1" applyFont="1" applyBorder="1" applyAlignment="1">
      <alignment horizontal="right" vertical="center" wrapText="1"/>
    </xf>
    <xf numFmtId="4" fontId="10" fillId="0" borderId="32" xfId="0" applyNumberFormat="1" applyFont="1" applyBorder="1" applyAlignment="1">
      <alignment horizontal="right" vertical="center" wrapText="1"/>
    </xf>
    <xf numFmtId="0" fontId="17" fillId="0" borderId="33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10" fillId="0" borderId="34" xfId="0" applyNumberFormat="1" applyFont="1" applyBorder="1" applyAlignment="1">
      <alignment horizontal="right" vertical="center" wrapText="1"/>
    </xf>
    <xf numFmtId="0" fontId="17" fillId="0" borderId="35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 indent="1"/>
    </xf>
    <xf numFmtId="4" fontId="3" fillId="0" borderId="2" xfId="0" applyNumberFormat="1" applyFont="1" applyBorder="1" applyAlignment="1">
      <alignment vertical="center" wrapText="1"/>
    </xf>
    <xf numFmtId="4" fontId="17" fillId="0" borderId="36" xfId="0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horizontal="right" vertical="center" wrapText="1"/>
    </xf>
    <xf numFmtId="4" fontId="10" fillId="0" borderId="36" xfId="0" applyNumberFormat="1" applyFont="1" applyBorder="1" applyAlignment="1">
      <alignment horizontal="right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>
      <alignment vertical="center" wrapText="1"/>
    </xf>
    <xf numFmtId="4" fontId="17" fillId="0" borderId="17" xfId="0" applyNumberFormat="1" applyFont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</cellXfs>
  <cellStyles count="9">
    <cellStyle name="Hipervínculo" xfId="1" builtinId="8"/>
    <cellStyle name="Hipervínculo 3" xfId="7" xr:uid="{7064475B-2ED3-4383-AF1C-EDACC82E83E2}"/>
    <cellStyle name="Normal" xfId="0" builtinId="0"/>
    <cellStyle name="Normal 2" xfId="3" xr:uid="{B9F6D3C9-E1F5-4FCE-80E1-85F1EA587C17}"/>
    <cellStyle name="Normal 2 2" xfId="4" xr:uid="{39A497E9-A4CD-4E74-B9FB-53AB6D1DB61C}"/>
    <cellStyle name="Normal 2 3" xfId="8" xr:uid="{9BFEA97D-2FAF-443A-BFAA-5C564A5E6EAF}"/>
    <cellStyle name="Normal 2 4" xfId="6" xr:uid="{905B9C63-59A2-4A5D-94EC-052BB0104A6C}"/>
    <cellStyle name="Normal 3" xfId="2" xr:uid="{15527831-D55B-405A-BB41-B4B6E8217DD5}"/>
    <cellStyle name="Normal 3 3" xfId="5" xr:uid="{38110EF8-93CE-4AA0-BABF-70BABEFD6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542925</xdr:colOff>
      <xdr:row>7</xdr:row>
      <xdr:rowOff>0</xdr:rowOff>
    </xdr:from>
    <xdr:to>
      <xdr:col>8</xdr:col>
      <xdr:colOff>771525</xdr:colOff>
      <xdr:row>8</xdr:row>
      <xdr:rowOff>438149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82CDE2-74D9-422F-A29F-BC054919FA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3125" y="1000125"/>
          <a:ext cx="1095375" cy="581024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257175</xdr:colOff>
      <xdr:row>5</xdr:row>
      <xdr:rowOff>114300</xdr:rowOff>
    </xdr:from>
    <xdr:to>
      <xdr:col>1</xdr:col>
      <xdr:colOff>1771650</xdr:colOff>
      <xdr:row>8</xdr:row>
      <xdr:rowOff>281956</xdr:rowOff>
    </xdr:to>
    <xdr:pic>
      <xdr:nvPicPr>
        <xdr:cNvPr id="2" name="Imagen 1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BB3F72A6-879B-4F7C-9626-981C8E739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828675"/>
          <a:ext cx="1514475" cy="596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8</xdr:row>
      <xdr:rowOff>257175</xdr:rowOff>
    </xdr:from>
    <xdr:to>
      <xdr:col>1</xdr:col>
      <xdr:colOff>1752600</xdr:colOff>
      <xdr:row>9</xdr:row>
      <xdr:rowOff>238125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CE29021-9504-414A-9DD8-AE9EC829866F}"/>
            </a:ext>
          </a:extLst>
        </xdr:cNvPr>
        <xdr:cNvSpPr txBox="1"/>
      </xdr:nvSpPr>
      <xdr:spPr>
        <a:xfrm>
          <a:off x="457200" y="1400175"/>
          <a:ext cx="1447800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TERCER TRIMESTRE 2024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D4D2-8C80-4224-80F0-04CC9233204A}">
  <sheetPr>
    <tabColor theme="6" tint="-0.249977111117893"/>
  </sheetPr>
  <dimension ref="A1:D15"/>
  <sheetViews>
    <sheetView showGridLines="0" tabSelected="1" workbookViewId="0">
      <selection activeCell="D20" sqref="D20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 t="s">
        <v>120</v>
      </c>
      <c r="B1" s="20"/>
      <c r="C1" s="21" t="s">
        <v>0</v>
      </c>
      <c r="D1" s="22">
        <v>2024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126</v>
      </c>
      <c r="B3" s="24"/>
      <c r="C3" s="25" t="s">
        <v>4</v>
      </c>
      <c r="D3" s="27">
        <v>3</v>
      </c>
    </row>
    <row r="4" spans="1:4" x14ac:dyDescent="0.2">
      <c r="A4" s="52" t="s">
        <v>5</v>
      </c>
      <c r="B4" s="53"/>
      <c r="C4" s="28"/>
      <c r="D4" s="29"/>
    </row>
    <row r="5" spans="1:4" x14ac:dyDescent="0.2">
      <c r="A5" s="50" t="s">
        <v>6</v>
      </c>
      <c r="B5" s="51" t="s">
        <v>7</v>
      </c>
    </row>
    <row r="6" spans="1:4" x14ac:dyDescent="0.2">
      <c r="A6" s="30"/>
      <c r="B6" s="31"/>
    </row>
    <row r="7" spans="1:4" x14ac:dyDescent="0.2">
      <c r="A7" s="32"/>
      <c r="B7" s="37" t="s">
        <v>8</v>
      </c>
    </row>
    <row r="8" spans="1:4" x14ac:dyDescent="0.2">
      <c r="A8" s="32"/>
      <c r="B8" s="33"/>
    </row>
    <row r="9" spans="1:4" x14ac:dyDescent="0.2">
      <c r="A9" s="42" t="s">
        <v>9</v>
      </c>
      <c r="B9" s="34" t="s">
        <v>10</v>
      </c>
    </row>
    <row r="10" spans="1:4" x14ac:dyDescent="0.2">
      <c r="A10" s="42" t="s">
        <v>11</v>
      </c>
      <c r="B10" s="34" t="s">
        <v>12</v>
      </c>
    </row>
    <row r="11" spans="1:4" x14ac:dyDescent="0.2">
      <c r="A11" s="42" t="s">
        <v>13</v>
      </c>
      <c r="B11" s="34" t="s">
        <v>14</v>
      </c>
    </row>
    <row r="12" spans="1:4" x14ac:dyDescent="0.2">
      <c r="A12" s="42" t="s">
        <v>15</v>
      </c>
      <c r="B12" s="34" t="s">
        <v>16</v>
      </c>
    </row>
    <row r="13" spans="1:4" x14ac:dyDescent="0.2">
      <c r="A13" s="42" t="s">
        <v>17</v>
      </c>
      <c r="B13" s="34" t="s">
        <v>18</v>
      </c>
    </row>
    <row r="14" spans="1:4" x14ac:dyDescent="0.2">
      <c r="A14" s="42" t="s">
        <v>19</v>
      </c>
      <c r="B14" s="34" t="s">
        <v>20</v>
      </c>
    </row>
    <row r="15" spans="1:4" ht="12" thickBot="1" x14ac:dyDescent="0.25">
      <c r="A15" s="35"/>
      <c r="B15" s="36"/>
    </row>
  </sheetData>
  <mergeCells count="1">
    <mergeCell ref="A4:B4"/>
  </mergeCells>
  <phoneticPr fontId="8" type="noConversion"/>
  <dataValidations count="3">
    <dataValidation type="list" allowBlank="1" showInputMessage="1" showErrorMessage="1" prompt="Escoger el corte de la información, ya se trimestral (1 al 4) o anual (Cuenta Pública)." sqref="D3" xr:uid="{F7539517-E708-439E-B76F-D5354F9299C6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16D4B90E-6A7D-4430-B5AF-36EAC14BE059}">
      <formula1>"Trimestral, Anual"</formula1>
    </dataValidation>
    <dataValidation type="list" allowBlank="1" showInputMessage="1" showErrorMessage="1" prompt="Escoger el corte de la información, ya se trimestral (1 al 4) o anual (4)." sqref="D4" xr:uid="{43067B6A-D6EE-4EBA-BEFA-12414D76503A}">
      <formula1>"1, 2, 3, 4"</formula1>
    </dataValidation>
  </dataValidations>
  <hyperlinks>
    <hyperlink ref="A9" location="'NDF-01'!C5" display="NDF-01" xr:uid="{4A19E6B3-E94E-4B8A-83B6-76645E275403}"/>
    <hyperlink ref="A10" location="'NDF-02'!B5" display="NDF-02" xr:uid="{44E6E770-85C0-459F-BD88-4C939ED69088}"/>
    <hyperlink ref="A14" location="'NDF-06'!C5" display="NDF-06" xr:uid="{A5BFCE87-0BD5-4A26-B548-F97600BD0632}"/>
    <hyperlink ref="A13" location="'NDF-05'!C5" display="NDF-05" xr:uid="{A8E3CE02-1612-4566-AEB5-F87D6D509FC5}"/>
    <hyperlink ref="A12" location="'NDF-04'!C5" display="NDF-04" xr:uid="{34490880-580A-4BED-88C0-9805A578CD71}"/>
    <hyperlink ref="A11" location="'NDF-03'!C5" display="NDF-03" xr:uid="{E88ABBE4-024B-4D6D-8B8B-95AB3298560B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A2A-72CE-4935-B602-A708E7AE8553}">
  <dimension ref="A1:F17"/>
  <sheetViews>
    <sheetView showGridLines="0" workbookViewId="0">
      <selection activeCell="D17" sqref="D17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54" t="str">
        <f>'Notas de Disciplina Financiera'!A1</f>
        <v>Poder Legislativo del Estado de Guanajuato</v>
      </c>
      <c r="C1" s="54"/>
      <c r="D1" s="54"/>
      <c r="E1" s="38" t="s">
        <v>0</v>
      </c>
      <c r="F1" s="39">
        <f>'Notas de Disciplina Financiera'!D1</f>
        <v>2024</v>
      </c>
    </row>
    <row r="2" spans="1:6" x14ac:dyDescent="0.2">
      <c r="B2" s="54" t="s">
        <v>1</v>
      </c>
      <c r="C2" s="54"/>
      <c r="D2" s="54"/>
      <c r="E2" s="38" t="s">
        <v>2</v>
      </c>
      <c r="F2" s="39" t="str">
        <f>'Notas de Disciplina Financiera'!D2</f>
        <v>Trimestral</v>
      </c>
    </row>
    <row r="3" spans="1:6" x14ac:dyDescent="0.2">
      <c r="B3" s="54" t="str">
        <f>'Notas de Disciplina Financiera'!A3</f>
        <v>Correspondiente del 01 de enero al 30 de septiembre de 2024</v>
      </c>
      <c r="C3" s="54"/>
      <c r="D3" s="54"/>
      <c r="E3" s="38" t="s">
        <v>4</v>
      </c>
      <c r="F3" s="39">
        <f>'Notas de Disciplina Financiera'!D3</f>
        <v>3</v>
      </c>
    </row>
    <row r="5" spans="1:6" x14ac:dyDescent="0.2">
      <c r="B5" s="41"/>
      <c r="C5" s="41" t="s">
        <v>10</v>
      </c>
    </row>
    <row r="7" spans="1:6" x14ac:dyDescent="0.2">
      <c r="B7" s="1" t="s">
        <v>21</v>
      </c>
    </row>
    <row r="8" spans="1:6" x14ac:dyDescent="0.2">
      <c r="B8" s="1" t="s">
        <v>22</v>
      </c>
    </row>
    <row r="9" spans="1:6" ht="12.75" x14ac:dyDescent="0.2">
      <c r="A9" s="40"/>
      <c r="B9" s="55" t="s">
        <v>121</v>
      </c>
      <c r="C9" s="55"/>
      <c r="D9" s="55"/>
      <c r="E9" s="55"/>
      <c r="F9" s="55"/>
    </row>
    <row r="16" spans="1:6" x14ac:dyDescent="0.2">
      <c r="C16" s="47"/>
    </row>
    <row r="17" spans="3:3" x14ac:dyDescent="0.2">
      <c r="C17" s="46"/>
    </row>
  </sheetData>
  <mergeCells count="4">
    <mergeCell ref="B1:D1"/>
    <mergeCell ref="B2:D2"/>
    <mergeCell ref="B3:D3"/>
    <mergeCell ref="B9:F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09C2-DB29-4106-8A31-F761982343A7}">
  <dimension ref="A1:L165"/>
  <sheetViews>
    <sheetView showGridLines="0" zoomScaleNormal="100" workbookViewId="0">
      <selection activeCell="C18" sqref="C18"/>
    </sheetView>
  </sheetViews>
  <sheetFormatPr baseColWidth="10" defaultColWidth="12" defaultRowHeight="11.25" x14ac:dyDescent="0.2"/>
  <cols>
    <col min="1" max="1" width="2.66406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6640625" style="1" customWidth="1"/>
    <col min="8" max="8" width="15.1640625" style="1" bestFit="1" customWidth="1"/>
    <col min="9" max="9" width="18" style="1" bestFit="1" customWidth="1"/>
    <col min="10" max="10" width="3.6640625" style="1" customWidth="1"/>
    <col min="11" max="16384" width="12" style="1"/>
  </cols>
  <sheetData>
    <row r="1" spans="1:12" x14ac:dyDescent="0.2">
      <c r="B1" s="54" t="str">
        <f>'Notas de Disciplina Financiera'!A1</f>
        <v>Poder Legislativo del Estado de Guanajuato</v>
      </c>
      <c r="C1" s="54"/>
      <c r="D1" s="54"/>
      <c r="E1" s="38" t="s">
        <v>0</v>
      </c>
      <c r="F1" s="39">
        <f>'Notas de Disciplina Financiera'!D1</f>
        <v>2024</v>
      </c>
    </row>
    <row r="2" spans="1:12" x14ac:dyDescent="0.2">
      <c r="B2" s="54" t="s">
        <v>1</v>
      </c>
      <c r="C2" s="54"/>
      <c r="D2" s="54"/>
      <c r="E2" s="38" t="s">
        <v>2</v>
      </c>
      <c r="F2" s="39" t="str">
        <f>'Notas de Disciplina Financiera'!D2</f>
        <v>Trimestral</v>
      </c>
    </row>
    <row r="3" spans="1:12" x14ac:dyDescent="0.2">
      <c r="B3" s="54" t="str">
        <f>'Notas de Disciplina Financiera'!A3</f>
        <v>Correspondiente del 01 de enero al 30 de septiembre de 2024</v>
      </c>
      <c r="C3" s="54"/>
      <c r="D3" s="54"/>
      <c r="E3" s="38" t="s">
        <v>4</v>
      </c>
      <c r="F3" s="39">
        <f>'Notas de Disciplina Financiera'!D3</f>
        <v>3</v>
      </c>
    </row>
    <row r="5" spans="1:12" x14ac:dyDescent="0.2">
      <c r="B5" s="41" t="s">
        <v>23</v>
      </c>
    </row>
    <row r="6" spans="1:12" x14ac:dyDescent="0.2">
      <c r="B6" s="61" t="str">
        <f>B1</f>
        <v>Poder Legislativo del Estado de Guanajuato</v>
      </c>
      <c r="C6" s="61"/>
      <c r="D6" s="61"/>
      <c r="E6" s="61"/>
      <c r="F6" s="61"/>
      <c r="G6" s="61"/>
      <c r="H6" s="61"/>
      <c r="I6" s="61"/>
    </row>
    <row r="7" spans="1:12" x14ac:dyDescent="0.2">
      <c r="B7" s="56" t="s">
        <v>24</v>
      </c>
      <c r="C7" s="56"/>
      <c r="D7" s="56"/>
      <c r="E7" s="56"/>
      <c r="F7" s="56"/>
      <c r="G7" s="56"/>
      <c r="H7" s="56"/>
      <c r="I7" s="56"/>
    </row>
    <row r="8" spans="1:12" x14ac:dyDescent="0.2">
      <c r="B8" s="56" t="s">
        <v>25</v>
      </c>
      <c r="C8" s="56"/>
      <c r="D8" s="56"/>
      <c r="E8" s="56"/>
      <c r="F8" s="56"/>
      <c r="G8" s="56"/>
      <c r="H8" s="56"/>
      <c r="I8" s="56"/>
    </row>
    <row r="9" spans="1:12" ht="57" customHeight="1" x14ac:dyDescent="0.2">
      <c r="B9" s="56" t="str">
        <f>B3</f>
        <v>Correspondiente del 01 de enero al 30 de septiembre de 2024</v>
      </c>
      <c r="C9" s="56"/>
      <c r="D9" s="56"/>
      <c r="E9" s="56"/>
      <c r="F9" s="56"/>
      <c r="G9" s="56"/>
      <c r="H9" s="56"/>
      <c r="I9" s="56"/>
    </row>
    <row r="10" spans="1:12" ht="22.5" customHeight="1" x14ac:dyDescent="0.2">
      <c r="B10" s="57" t="s">
        <v>26</v>
      </c>
      <c r="C10" s="57"/>
      <c r="D10" s="57"/>
      <c r="E10" s="57"/>
      <c r="F10" s="57"/>
      <c r="G10" s="57"/>
      <c r="H10" s="57"/>
      <c r="I10" s="57"/>
    </row>
    <row r="11" spans="1:12" x14ac:dyDescent="0.2">
      <c r="B11" s="9"/>
      <c r="C11" s="9"/>
      <c r="D11" s="58" t="s">
        <v>27</v>
      </c>
      <c r="E11" s="59"/>
      <c r="F11" s="59"/>
      <c r="G11" s="59"/>
      <c r="H11" s="60"/>
      <c r="I11" s="9"/>
    </row>
    <row r="12" spans="1:12" ht="56.25" customHeight="1" x14ac:dyDescent="0.2">
      <c r="B12" s="8" t="s">
        <v>28</v>
      </c>
      <c r="C12" s="8" t="s">
        <v>29</v>
      </c>
      <c r="D12" s="2" t="s">
        <v>30</v>
      </c>
      <c r="E12" s="2" t="s">
        <v>31</v>
      </c>
      <c r="F12" s="2" t="s">
        <v>32</v>
      </c>
      <c r="G12" s="2" t="s">
        <v>33</v>
      </c>
      <c r="H12" s="2" t="s">
        <v>34</v>
      </c>
      <c r="I12" s="8" t="s">
        <v>35</v>
      </c>
    </row>
    <row r="13" spans="1:12" x14ac:dyDescent="0.2">
      <c r="A13" s="40"/>
      <c r="B13" s="13" t="s">
        <v>36</v>
      </c>
      <c r="C13" s="3">
        <f>+C14+C22+C32+C42+C52+C66+C74+C78</f>
        <v>731985912</v>
      </c>
      <c r="D13" s="3">
        <f t="shared" ref="D13:I13" si="0">+D14+D22+D32+D42+D52+D66+D74+D78+D62</f>
        <v>28616327.599999998</v>
      </c>
      <c r="E13" s="3">
        <f t="shared" si="0"/>
        <v>4074152.49</v>
      </c>
      <c r="F13" s="3">
        <f t="shared" si="0"/>
        <v>215906785.35000002</v>
      </c>
      <c r="G13" s="3">
        <f t="shared" si="0"/>
        <v>215906785.34999999</v>
      </c>
      <c r="H13" s="3">
        <f t="shared" si="0"/>
        <v>24542175.110000044</v>
      </c>
      <c r="I13" s="3">
        <f t="shared" si="0"/>
        <v>756528087.11000001</v>
      </c>
    </row>
    <row r="14" spans="1:12" x14ac:dyDescent="0.2">
      <c r="B14" s="17" t="s">
        <v>37</v>
      </c>
      <c r="C14" s="3">
        <f t="shared" ref="C14:I14" si="1">+C15+C16+C17+C18+C19+C20+C21</f>
        <v>510812483</v>
      </c>
      <c r="D14" s="3">
        <f t="shared" si="1"/>
        <v>4484296.0299999993</v>
      </c>
      <c r="E14" s="3">
        <f t="shared" si="1"/>
        <v>0</v>
      </c>
      <c r="F14" s="3">
        <f t="shared" si="1"/>
        <v>141351457.14000005</v>
      </c>
      <c r="G14" s="3">
        <f t="shared" si="1"/>
        <v>141351457.13999999</v>
      </c>
      <c r="H14" s="3">
        <f t="shared" si="1"/>
        <v>4484296.0300000412</v>
      </c>
      <c r="I14" s="3">
        <f t="shared" si="1"/>
        <v>515296779.03000003</v>
      </c>
      <c r="J14" s="48"/>
      <c r="K14" s="48"/>
      <c r="L14" s="48"/>
    </row>
    <row r="15" spans="1:12" x14ac:dyDescent="0.2">
      <c r="B15" s="16" t="s">
        <v>38</v>
      </c>
      <c r="C15" s="4">
        <v>102575051</v>
      </c>
      <c r="D15" s="4">
        <v>0</v>
      </c>
      <c r="E15" s="4">
        <v>0</v>
      </c>
      <c r="F15" s="4">
        <v>11204248.820000004</v>
      </c>
      <c r="G15" s="4">
        <v>11965916.539999999</v>
      </c>
      <c r="H15" s="4">
        <f>+D15-E15+F15-G15</f>
        <v>-761667.71999999508</v>
      </c>
      <c r="I15" s="4">
        <f t="shared" ref="I15:I21" si="2">+C15+H15</f>
        <v>101813383.28</v>
      </c>
      <c r="J15" s="48"/>
    </row>
    <row r="16" spans="1:12" x14ac:dyDescent="0.2">
      <c r="B16" s="16" t="s">
        <v>39</v>
      </c>
      <c r="C16" s="4">
        <v>27965767</v>
      </c>
      <c r="D16" s="4">
        <v>0</v>
      </c>
      <c r="E16" s="4">
        <v>0</v>
      </c>
      <c r="F16" s="4">
        <v>31368600.440000001</v>
      </c>
      <c r="G16" s="4">
        <v>21514396.16</v>
      </c>
      <c r="H16" s="4">
        <f t="shared" ref="H16:H21" si="3">+D16-E16+F16-G16</f>
        <v>9854204.2800000012</v>
      </c>
      <c r="I16" s="4">
        <f t="shared" si="2"/>
        <v>37819971.280000001</v>
      </c>
      <c r="J16" s="48"/>
    </row>
    <row r="17" spans="2:10" x14ac:dyDescent="0.2">
      <c r="B17" s="16" t="s">
        <v>40</v>
      </c>
      <c r="C17" s="4">
        <v>170039207</v>
      </c>
      <c r="D17" s="4">
        <v>1035648.27</v>
      </c>
      <c r="E17" s="4">
        <v>0</v>
      </c>
      <c r="F17" s="4">
        <v>22793229.850000028</v>
      </c>
      <c r="G17" s="4">
        <v>24648743.41</v>
      </c>
      <c r="H17" s="4">
        <f t="shared" si="3"/>
        <v>-819865.28999997303</v>
      </c>
      <c r="I17" s="4">
        <f t="shared" si="2"/>
        <v>169219341.71000004</v>
      </c>
      <c r="J17" s="48"/>
    </row>
    <row r="18" spans="2:10" x14ac:dyDescent="0.2">
      <c r="B18" s="16" t="s">
        <v>41</v>
      </c>
      <c r="C18" s="4">
        <v>40304624</v>
      </c>
      <c r="D18" s="4">
        <v>0</v>
      </c>
      <c r="E18" s="4">
        <v>0</v>
      </c>
      <c r="F18" s="4">
        <v>6714563.9100000001</v>
      </c>
      <c r="G18" s="4">
        <v>8334572.9699999997</v>
      </c>
      <c r="H18" s="4">
        <f t="shared" si="3"/>
        <v>-1620009.0599999996</v>
      </c>
      <c r="I18" s="4">
        <f t="shared" si="2"/>
        <v>38684614.939999998</v>
      </c>
      <c r="J18" s="48"/>
    </row>
    <row r="19" spans="2:10" x14ac:dyDescent="0.2">
      <c r="B19" s="16" t="s">
        <v>42</v>
      </c>
      <c r="C19" s="4">
        <v>154322252</v>
      </c>
      <c r="D19" s="4">
        <v>3448647.76</v>
      </c>
      <c r="E19" s="4">
        <v>0</v>
      </c>
      <c r="F19" s="4">
        <v>36257298.370000012</v>
      </c>
      <c r="G19" s="4">
        <v>27081642.890000001</v>
      </c>
      <c r="H19" s="4">
        <f t="shared" si="3"/>
        <v>12624303.24000001</v>
      </c>
      <c r="I19" s="4">
        <f t="shared" si="2"/>
        <v>166946555.24000001</v>
      </c>
      <c r="J19" s="48"/>
    </row>
    <row r="20" spans="2:10" x14ac:dyDescent="0.2">
      <c r="B20" s="16" t="s">
        <v>43</v>
      </c>
      <c r="C20" s="4">
        <v>15530033</v>
      </c>
      <c r="D20" s="4">
        <v>0</v>
      </c>
      <c r="E20" s="4">
        <v>0</v>
      </c>
      <c r="F20" s="4">
        <v>32864280.239999998</v>
      </c>
      <c r="G20" s="4">
        <v>47644085.280000001</v>
      </c>
      <c r="H20" s="4">
        <f t="shared" si="3"/>
        <v>-14779805.040000003</v>
      </c>
      <c r="I20" s="4">
        <f t="shared" si="2"/>
        <v>750227.95999999717</v>
      </c>
      <c r="J20" s="48"/>
    </row>
    <row r="21" spans="2:10" x14ac:dyDescent="0.2">
      <c r="B21" s="16" t="s">
        <v>44</v>
      </c>
      <c r="C21" s="4">
        <v>75549</v>
      </c>
      <c r="D21" s="4">
        <v>0</v>
      </c>
      <c r="E21" s="4">
        <v>0</v>
      </c>
      <c r="F21" s="4">
        <v>149235.50999999998</v>
      </c>
      <c r="G21" s="4">
        <v>162099.89000000001</v>
      </c>
      <c r="H21" s="4">
        <f t="shared" si="3"/>
        <v>-12864.380000000034</v>
      </c>
      <c r="I21" s="4">
        <f t="shared" si="2"/>
        <v>62684.619999999966</v>
      </c>
      <c r="J21" s="48"/>
    </row>
    <row r="22" spans="2:10" x14ac:dyDescent="0.2">
      <c r="B22" s="17" t="s">
        <v>45</v>
      </c>
      <c r="C22" s="3">
        <f t="shared" ref="C22:I22" si="4">+C23+C24+C25+C26+C27+C28+C29+C30+C31</f>
        <v>20766825</v>
      </c>
      <c r="D22" s="3">
        <f t="shared" si="4"/>
        <v>797616.11</v>
      </c>
      <c r="E22" s="3">
        <f t="shared" si="4"/>
        <v>0</v>
      </c>
      <c r="F22" s="3">
        <f t="shared" si="4"/>
        <v>10611078.720000003</v>
      </c>
      <c r="G22" s="3">
        <f t="shared" si="4"/>
        <v>8333060.7199999997</v>
      </c>
      <c r="H22" s="3">
        <f t="shared" si="4"/>
        <v>3075634.1100000022</v>
      </c>
      <c r="I22" s="3">
        <f t="shared" si="4"/>
        <v>23842459.109999999</v>
      </c>
      <c r="J22" s="48"/>
    </row>
    <row r="23" spans="2:10" x14ac:dyDescent="0.2">
      <c r="B23" s="16" t="s">
        <v>46</v>
      </c>
      <c r="C23" s="4">
        <v>4703416</v>
      </c>
      <c r="D23" s="4">
        <v>0</v>
      </c>
      <c r="E23" s="4">
        <v>0</v>
      </c>
      <c r="F23" s="4">
        <v>2506807.4600000004</v>
      </c>
      <c r="G23" s="4">
        <v>2389068.7999999998</v>
      </c>
      <c r="H23" s="4">
        <f t="shared" ref="H23:H31" si="5">+D23-E23+F23-G23</f>
        <v>117738.66000000061</v>
      </c>
      <c r="I23" s="4">
        <f t="shared" ref="I23:I31" si="6">+C23+H23</f>
        <v>4821154.66</v>
      </c>
      <c r="J23" s="48"/>
    </row>
    <row r="24" spans="2:10" x14ac:dyDescent="0.2">
      <c r="B24" s="16" t="s">
        <v>47</v>
      </c>
      <c r="C24" s="4">
        <v>7355296</v>
      </c>
      <c r="D24" s="4">
        <v>0</v>
      </c>
      <c r="E24" s="4">
        <v>0</v>
      </c>
      <c r="F24" s="4">
        <v>3466622.5900000012</v>
      </c>
      <c r="G24" s="4">
        <v>1481047.2</v>
      </c>
      <c r="H24" s="4">
        <f t="shared" si="5"/>
        <v>1985575.3900000013</v>
      </c>
      <c r="I24" s="4">
        <f t="shared" si="6"/>
        <v>9340871.3900000006</v>
      </c>
      <c r="J24" s="48"/>
    </row>
    <row r="25" spans="2:10" x14ac:dyDescent="0.2">
      <c r="B25" s="16" t="s">
        <v>48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f t="shared" si="5"/>
        <v>0</v>
      </c>
      <c r="I25" s="4">
        <f t="shared" si="6"/>
        <v>0</v>
      </c>
      <c r="J25" s="48"/>
    </row>
    <row r="26" spans="2:10" x14ac:dyDescent="0.2">
      <c r="B26" s="16" t="s">
        <v>49</v>
      </c>
      <c r="C26" s="4">
        <v>935081</v>
      </c>
      <c r="D26" s="4">
        <v>0</v>
      </c>
      <c r="E26" s="4">
        <v>0</v>
      </c>
      <c r="F26" s="4">
        <v>835438.44</v>
      </c>
      <c r="G26" s="4">
        <v>352744.71</v>
      </c>
      <c r="H26" s="4">
        <f t="shared" si="5"/>
        <v>482693.72999999992</v>
      </c>
      <c r="I26" s="4">
        <f t="shared" si="6"/>
        <v>1417774.73</v>
      </c>
      <c r="J26" s="48"/>
    </row>
    <row r="27" spans="2:10" x14ac:dyDescent="0.2">
      <c r="B27" s="16" t="s">
        <v>50</v>
      </c>
      <c r="C27" s="4">
        <v>394570</v>
      </c>
      <c r="D27" s="4">
        <v>0</v>
      </c>
      <c r="E27" s="4">
        <v>0</v>
      </c>
      <c r="F27" s="4">
        <v>26557.670000000002</v>
      </c>
      <c r="G27" s="4">
        <v>79150.89</v>
      </c>
      <c r="H27" s="4">
        <f t="shared" si="5"/>
        <v>-52593.22</v>
      </c>
      <c r="I27" s="4">
        <f t="shared" si="6"/>
        <v>341976.78</v>
      </c>
      <c r="J27" s="48"/>
    </row>
    <row r="28" spans="2:10" x14ac:dyDescent="0.2">
      <c r="B28" s="16" t="s">
        <v>51</v>
      </c>
      <c r="C28" s="4">
        <v>3946292</v>
      </c>
      <c r="D28" s="4">
        <v>0</v>
      </c>
      <c r="E28" s="4">
        <v>0</v>
      </c>
      <c r="F28" s="4">
        <v>1314918.9100000004</v>
      </c>
      <c r="G28" s="4">
        <v>1387117.7</v>
      </c>
      <c r="H28" s="4">
        <f t="shared" si="5"/>
        <v>-72198.789999999572</v>
      </c>
      <c r="I28" s="4">
        <f t="shared" si="6"/>
        <v>3874093.2100000004</v>
      </c>
      <c r="J28" s="48"/>
    </row>
    <row r="29" spans="2:10" x14ac:dyDescent="0.2">
      <c r="B29" s="16" t="s">
        <v>52</v>
      </c>
      <c r="C29" s="4">
        <v>1046117</v>
      </c>
      <c r="D29" s="4">
        <v>797616.11</v>
      </c>
      <c r="E29" s="4">
        <v>0</v>
      </c>
      <c r="F29" s="4">
        <v>695508.80999999994</v>
      </c>
      <c r="G29" s="4">
        <v>842950.68</v>
      </c>
      <c r="H29" s="4">
        <f t="shared" si="5"/>
        <v>650174.23999999987</v>
      </c>
      <c r="I29" s="4">
        <f t="shared" si="6"/>
        <v>1696291.2399999998</v>
      </c>
      <c r="J29" s="48"/>
    </row>
    <row r="30" spans="2:10" x14ac:dyDescent="0.2">
      <c r="B30" s="16" t="s">
        <v>53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5"/>
        <v>0</v>
      </c>
      <c r="I30" s="4">
        <f t="shared" si="6"/>
        <v>0</v>
      </c>
      <c r="J30" s="48"/>
    </row>
    <row r="31" spans="2:10" x14ac:dyDescent="0.2">
      <c r="B31" s="16" t="s">
        <v>54</v>
      </c>
      <c r="C31" s="4">
        <v>2386053</v>
      </c>
      <c r="D31" s="4">
        <v>0</v>
      </c>
      <c r="E31" s="4">
        <v>0</v>
      </c>
      <c r="F31" s="4">
        <v>1765224.8400000005</v>
      </c>
      <c r="G31" s="4">
        <v>1800980.74</v>
      </c>
      <c r="H31" s="4">
        <f t="shared" si="5"/>
        <v>-35755.899999999441</v>
      </c>
      <c r="I31" s="4">
        <f t="shared" si="6"/>
        <v>2350297.1000000006</v>
      </c>
      <c r="J31" s="48"/>
    </row>
    <row r="32" spans="2:10" x14ac:dyDescent="0.2">
      <c r="B32" s="17" t="s">
        <v>55</v>
      </c>
      <c r="C32" s="3">
        <f t="shared" ref="C32:I32" si="7">+C33+C34+C35+C36+C37+C38+C39+C40+C41</f>
        <v>152906297</v>
      </c>
      <c r="D32" s="3">
        <f t="shared" si="7"/>
        <v>9317996.7599999998</v>
      </c>
      <c r="E32" s="3">
        <f t="shared" si="7"/>
        <v>141752.49</v>
      </c>
      <c r="F32" s="3">
        <f t="shared" si="7"/>
        <v>32095653.229999997</v>
      </c>
      <c r="G32" s="3">
        <f t="shared" si="7"/>
        <v>39897914.119999997</v>
      </c>
      <c r="H32" s="3">
        <f t="shared" si="7"/>
        <v>1373983.3800000024</v>
      </c>
      <c r="I32" s="3">
        <f t="shared" si="7"/>
        <v>154280280.38</v>
      </c>
    </row>
    <row r="33" spans="2:10" x14ac:dyDescent="0.2">
      <c r="B33" s="16" t="s">
        <v>56</v>
      </c>
      <c r="C33" s="4">
        <v>7904772</v>
      </c>
      <c r="D33" s="4">
        <v>0</v>
      </c>
      <c r="E33" s="4">
        <v>0</v>
      </c>
      <c r="F33" s="4">
        <v>2283563.7600000007</v>
      </c>
      <c r="G33" s="4">
        <v>2261903.5299999998</v>
      </c>
      <c r="H33" s="4">
        <f t="shared" ref="H33:H41" si="8">+D33-E33+F33-G33</f>
        <v>21660.230000000913</v>
      </c>
      <c r="I33" s="4">
        <f t="shared" ref="I33:I41" si="9">+C33+H33</f>
        <v>7926432.2300000004</v>
      </c>
      <c r="J33" s="48"/>
    </row>
    <row r="34" spans="2:10" x14ac:dyDescent="0.2">
      <c r="B34" s="16" t="s">
        <v>57</v>
      </c>
      <c r="C34" s="4">
        <v>9205411</v>
      </c>
      <c r="D34" s="4">
        <v>0</v>
      </c>
      <c r="E34" s="4">
        <v>0</v>
      </c>
      <c r="F34" s="4">
        <v>3027581.0799999996</v>
      </c>
      <c r="G34" s="4">
        <v>4518053.57</v>
      </c>
      <c r="H34" s="4">
        <f t="shared" si="8"/>
        <v>-1490472.4900000007</v>
      </c>
      <c r="I34" s="4">
        <f t="shared" si="9"/>
        <v>7714938.5099999998</v>
      </c>
      <c r="J34" s="48"/>
    </row>
    <row r="35" spans="2:10" x14ac:dyDescent="0.2">
      <c r="B35" s="16" t="s">
        <v>58</v>
      </c>
      <c r="C35" s="4">
        <v>24200167</v>
      </c>
      <c r="D35" s="4">
        <v>1047547.6599999999</v>
      </c>
      <c r="E35" s="4">
        <v>0</v>
      </c>
      <c r="F35" s="4">
        <v>5343248.5799999982</v>
      </c>
      <c r="G35" s="4">
        <v>7424165.5499999998</v>
      </c>
      <c r="H35" s="4">
        <f t="shared" si="8"/>
        <v>-1033369.3100000015</v>
      </c>
      <c r="I35" s="4">
        <f t="shared" si="9"/>
        <v>23166797.689999998</v>
      </c>
      <c r="J35" s="48"/>
    </row>
    <row r="36" spans="2:10" x14ac:dyDescent="0.2">
      <c r="B36" s="16" t="s">
        <v>59</v>
      </c>
      <c r="C36" s="4">
        <v>1380987</v>
      </c>
      <c r="D36" s="4">
        <v>0</v>
      </c>
      <c r="E36" s="4">
        <v>0</v>
      </c>
      <c r="F36" s="4">
        <v>694054.87</v>
      </c>
      <c r="G36" s="4">
        <v>100214.29</v>
      </c>
      <c r="H36" s="4">
        <f t="shared" si="8"/>
        <v>593840.57999999996</v>
      </c>
      <c r="I36" s="4">
        <f t="shared" si="9"/>
        <v>1974827.58</v>
      </c>
      <c r="J36" s="48"/>
    </row>
    <row r="37" spans="2:10" x14ac:dyDescent="0.2">
      <c r="B37" s="16" t="s">
        <v>60</v>
      </c>
      <c r="C37" s="4">
        <v>17105028</v>
      </c>
      <c r="D37" s="4">
        <v>8099110.9299999997</v>
      </c>
      <c r="E37" s="4">
        <v>0</v>
      </c>
      <c r="F37" s="4">
        <v>8569938.9100000001</v>
      </c>
      <c r="G37" s="4">
        <v>9320729.1899999995</v>
      </c>
      <c r="H37" s="4">
        <f t="shared" si="8"/>
        <v>7348320.6500000004</v>
      </c>
      <c r="I37" s="4">
        <f t="shared" si="9"/>
        <v>24453348.649999999</v>
      </c>
      <c r="J37" s="48"/>
    </row>
    <row r="38" spans="2:10" x14ac:dyDescent="0.2">
      <c r="B38" s="16" t="s">
        <v>61</v>
      </c>
      <c r="C38" s="4">
        <v>16466748</v>
      </c>
      <c r="D38" s="4">
        <v>0</v>
      </c>
      <c r="E38" s="4">
        <v>0</v>
      </c>
      <c r="F38" s="4">
        <v>3049390.9800000004</v>
      </c>
      <c r="G38" s="4">
        <v>2503243.42</v>
      </c>
      <c r="H38" s="4">
        <f t="shared" si="8"/>
        <v>546147.56000000052</v>
      </c>
      <c r="I38" s="4">
        <f t="shared" si="9"/>
        <v>17012895.560000002</v>
      </c>
      <c r="J38" s="48"/>
    </row>
    <row r="39" spans="2:10" x14ac:dyDescent="0.2">
      <c r="B39" s="16" t="s">
        <v>62</v>
      </c>
      <c r="C39" s="4">
        <v>4294389</v>
      </c>
      <c r="D39" s="4">
        <v>0</v>
      </c>
      <c r="E39" s="4">
        <v>0</v>
      </c>
      <c r="F39" s="4">
        <v>1363075.3700000008</v>
      </c>
      <c r="G39" s="4">
        <v>2040639.43</v>
      </c>
      <c r="H39" s="4">
        <f t="shared" si="8"/>
        <v>-677564.05999999912</v>
      </c>
      <c r="I39" s="4">
        <f t="shared" si="9"/>
        <v>3616824.9400000009</v>
      </c>
      <c r="J39" s="48"/>
    </row>
    <row r="40" spans="2:10" x14ac:dyDescent="0.2">
      <c r="B40" s="16" t="s">
        <v>63</v>
      </c>
      <c r="C40" s="4">
        <v>55696304</v>
      </c>
      <c r="D40" s="4">
        <v>15952.32</v>
      </c>
      <c r="E40" s="4">
        <v>0</v>
      </c>
      <c r="F40" s="4">
        <v>5951442.5700000022</v>
      </c>
      <c r="G40" s="4">
        <v>8201477.0999999996</v>
      </c>
      <c r="H40" s="4">
        <f t="shared" si="8"/>
        <v>-2234082.2099999972</v>
      </c>
      <c r="I40" s="4">
        <f t="shared" si="9"/>
        <v>53462221.790000007</v>
      </c>
      <c r="J40" s="48"/>
    </row>
    <row r="41" spans="2:10" x14ac:dyDescent="0.2">
      <c r="B41" s="16" t="s">
        <v>64</v>
      </c>
      <c r="C41" s="4">
        <v>16652491</v>
      </c>
      <c r="D41" s="4">
        <v>155385.85</v>
      </c>
      <c r="E41" s="4">
        <v>141752.49</v>
      </c>
      <c r="F41" s="4">
        <v>1813357.1099999994</v>
      </c>
      <c r="G41" s="4">
        <v>3527488.04</v>
      </c>
      <c r="H41" s="4">
        <f t="shared" si="8"/>
        <v>-1700497.5700000005</v>
      </c>
      <c r="I41" s="4">
        <f t="shared" si="9"/>
        <v>14951993.43</v>
      </c>
      <c r="J41" s="48"/>
    </row>
    <row r="42" spans="2:10" x14ac:dyDescent="0.2">
      <c r="B42" s="17" t="s">
        <v>65</v>
      </c>
      <c r="C42" s="3">
        <f t="shared" ref="C42:I42" si="10">+C43+C44+C45+C46+C47+C48+C49+C50+C51</f>
        <v>30867631</v>
      </c>
      <c r="D42" s="3">
        <f t="shared" si="10"/>
        <v>0</v>
      </c>
      <c r="E42" s="3">
        <f t="shared" si="10"/>
        <v>0</v>
      </c>
      <c r="F42" s="3">
        <f t="shared" si="10"/>
        <v>6846773.3999999985</v>
      </c>
      <c r="G42" s="3">
        <f t="shared" si="10"/>
        <v>3207168.05</v>
      </c>
      <c r="H42" s="3">
        <f t="shared" si="10"/>
        <v>3639605.3499999987</v>
      </c>
      <c r="I42" s="3">
        <f t="shared" si="10"/>
        <v>34507236.350000001</v>
      </c>
    </row>
    <row r="43" spans="2:10" x14ac:dyDescent="0.2">
      <c r="B43" s="16" t="s">
        <v>66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f t="shared" ref="H43:H51" si="11">+D43-E43+F43-G43</f>
        <v>0</v>
      </c>
      <c r="I43" s="4">
        <f t="shared" ref="I43:I51" si="12">+C43+H43</f>
        <v>0</v>
      </c>
    </row>
    <row r="44" spans="2:10" x14ac:dyDescent="0.2">
      <c r="B44" s="16" t="s">
        <v>67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f t="shared" si="11"/>
        <v>0</v>
      </c>
      <c r="I44" s="4">
        <f t="shared" si="12"/>
        <v>0</v>
      </c>
    </row>
    <row r="45" spans="2:10" x14ac:dyDescent="0.2">
      <c r="B45" s="16" t="s">
        <v>68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f t="shared" si="11"/>
        <v>0</v>
      </c>
      <c r="I45" s="4">
        <f t="shared" si="12"/>
        <v>0</v>
      </c>
    </row>
    <row r="46" spans="2:10" x14ac:dyDescent="0.2">
      <c r="B46" s="16" t="s">
        <v>69</v>
      </c>
      <c r="C46" s="4">
        <v>30867631</v>
      </c>
      <c r="D46" s="4">
        <v>0</v>
      </c>
      <c r="E46" s="4">
        <v>0</v>
      </c>
      <c r="F46" s="4">
        <v>6639293.3999999985</v>
      </c>
      <c r="G46" s="4">
        <v>3207168.05</v>
      </c>
      <c r="H46" s="4">
        <f t="shared" si="11"/>
        <v>3432125.3499999987</v>
      </c>
      <c r="I46" s="4">
        <f t="shared" si="12"/>
        <v>34299756.350000001</v>
      </c>
      <c r="J46" s="48"/>
    </row>
    <row r="47" spans="2:10" x14ac:dyDescent="0.2">
      <c r="B47" s="16" t="s">
        <v>70</v>
      </c>
      <c r="C47" s="4">
        <v>0</v>
      </c>
      <c r="D47" s="4">
        <v>0</v>
      </c>
      <c r="E47" s="4">
        <v>0</v>
      </c>
      <c r="F47" s="4">
        <v>207480</v>
      </c>
      <c r="G47" s="4">
        <v>0</v>
      </c>
      <c r="H47" s="4">
        <f t="shared" si="11"/>
        <v>207480</v>
      </c>
      <c r="I47" s="4">
        <f t="shared" si="12"/>
        <v>207480</v>
      </c>
    </row>
    <row r="48" spans="2:10" x14ac:dyDescent="0.2">
      <c r="B48" s="16" t="s">
        <v>71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f t="shared" si="11"/>
        <v>0</v>
      </c>
      <c r="I48" s="4">
        <f t="shared" si="12"/>
        <v>0</v>
      </c>
    </row>
    <row r="49" spans="2:10" x14ac:dyDescent="0.2">
      <c r="B49" s="16" t="s">
        <v>72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f t="shared" si="11"/>
        <v>0</v>
      </c>
      <c r="I49" s="4">
        <f t="shared" si="12"/>
        <v>0</v>
      </c>
    </row>
    <row r="50" spans="2:10" x14ac:dyDescent="0.2">
      <c r="B50" s="16" t="s">
        <v>73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f t="shared" si="11"/>
        <v>0</v>
      </c>
      <c r="I50" s="4">
        <f t="shared" si="12"/>
        <v>0</v>
      </c>
    </row>
    <row r="51" spans="2:10" x14ac:dyDescent="0.2">
      <c r="B51" s="16" t="s">
        <v>74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f t="shared" si="11"/>
        <v>0</v>
      </c>
      <c r="I51" s="4">
        <f t="shared" si="12"/>
        <v>0</v>
      </c>
    </row>
    <row r="52" spans="2:10" x14ac:dyDescent="0.2">
      <c r="B52" s="17" t="s">
        <v>75</v>
      </c>
      <c r="C52" s="3">
        <f t="shared" ref="C52:I52" si="13">+C53+C54+C55+C56+C57+C58+C59+C60+C61</f>
        <v>4385092</v>
      </c>
      <c r="D52" s="3">
        <f t="shared" si="13"/>
        <v>5070919.29</v>
      </c>
      <c r="E52" s="3">
        <f t="shared" si="13"/>
        <v>0</v>
      </c>
      <c r="F52" s="3">
        <f t="shared" si="13"/>
        <v>9712301.5399999991</v>
      </c>
      <c r="G52" s="3">
        <f t="shared" si="13"/>
        <v>8105095.7899999991</v>
      </c>
      <c r="H52" s="3">
        <f t="shared" si="13"/>
        <v>6678125.0399999991</v>
      </c>
      <c r="I52" s="3">
        <f t="shared" si="13"/>
        <v>11063217.039999999</v>
      </c>
    </row>
    <row r="53" spans="2:10" x14ac:dyDescent="0.2">
      <c r="B53" s="16" t="s">
        <v>76</v>
      </c>
      <c r="C53" s="4">
        <v>2394050</v>
      </c>
      <c r="D53" s="4">
        <v>4261100.09</v>
      </c>
      <c r="E53" s="4">
        <v>0</v>
      </c>
      <c r="F53" s="4">
        <v>7245709.6499999985</v>
      </c>
      <c r="G53" s="4">
        <v>4968638.0999999996</v>
      </c>
      <c r="H53" s="4">
        <f t="shared" ref="H53:H61" si="14">+D53-E53+F53-G53</f>
        <v>6538171.6399999987</v>
      </c>
      <c r="I53" s="4">
        <f t="shared" ref="I53:I61" si="15">+C53+H53</f>
        <v>8932221.6399999987</v>
      </c>
      <c r="J53" s="48"/>
    </row>
    <row r="54" spans="2:10" x14ac:dyDescent="0.2">
      <c r="B54" s="16" t="s">
        <v>77</v>
      </c>
      <c r="C54" s="4">
        <v>582042</v>
      </c>
      <c r="D54" s="4">
        <v>0</v>
      </c>
      <c r="E54" s="4">
        <v>0</v>
      </c>
      <c r="F54" s="4">
        <v>117775.28</v>
      </c>
      <c r="G54" s="4">
        <v>624915.54</v>
      </c>
      <c r="H54" s="4">
        <f t="shared" si="14"/>
        <v>-507140.26</v>
      </c>
      <c r="I54" s="4">
        <f t="shared" si="15"/>
        <v>74901.739999999991</v>
      </c>
      <c r="J54" s="48"/>
    </row>
    <row r="55" spans="2:10" x14ac:dyDescent="0.2">
      <c r="B55" s="16" t="s">
        <v>78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f t="shared" si="14"/>
        <v>0</v>
      </c>
      <c r="I55" s="4">
        <f t="shared" si="15"/>
        <v>0</v>
      </c>
    </row>
    <row r="56" spans="2:10" x14ac:dyDescent="0.2">
      <c r="B56" s="16" t="s">
        <v>79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f t="shared" si="14"/>
        <v>0</v>
      </c>
      <c r="I56" s="4">
        <f t="shared" si="15"/>
        <v>0</v>
      </c>
    </row>
    <row r="57" spans="2:10" x14ac:dyDescent="0.2">
      <c r="B57" s="16" t="s">
        <v>80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f t="shared" si="14"/>
        <v>0</v>
      </c>
      <c r="I57" s="4">
        <f t="shared" si="15"/>
        <v>0</v>
      </c>
    </row>
    <row r="58" spans="2:10" x14ac:dyDescent="0.2">
      <c r="B58" s="16" t="s">
        <v>81</v>
      </c>
      <c r="C58" s="4">
        <v>809000</v>
      </c>
      <c r="D58" s="4">
        <v>809819.2</v>
      </c>
      <c r="E58" s="4">
        <v>0</v>
      </c>
      <c r="F58" s="4">
        <v>1180095.98</v>
      </c>
      <c r="G58" s="4">
        <v>1911542.15</v>
      </c>
      <c r="H58" s="4">
        <f t="shared" si="14"/>
        <v>78373.030000000028</v>
      </c>
      <c r="I58" s="4">
        <f t="shared" si="15"/>
        <v>887373.03</v>
      </c>
      <c r="J58" s="48"/>
    </row>
    <row r="59" spans="2:10" x14ac:dyDescent="0.2">
      <c r="B59" s="16" t="s">
        <v>82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f t="shared" si="14"/>
        <v>0</v>
      </c>
      <c r="I59" s="4">
        <f t="shared" si="15"/>
        <v>0</v>
      </c>
    </row>
    <row r="60" spans="2:10" x14ac:dyDescent="0.2">
      <c r="B60" s="16" t="s">
        <v>83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f t="shared" si="14"/>
        <v>0</v>
      </c>
      <c r="I60" s="4">
        <f t="shared" si="15"/>
        <v>0</v>
      </c>
    </row>
    <row r="61" spans="2:10" x14ac:dyDescent="0.2">
      <c r="B61" s="16" t="s">
        <v>84</v>
      </c>
      <c r="C61" s="4">
        <v>600000</v>
      </c>
      <c r="D61" s="4">
        <v>0</v>
      </c>
      <c r="E61" s="4">
        <v>0</v>
      </c>
      <c r="F61" s="4">
        <v>1168720.6299999999</v>
      </c>
      <c r="G61" s="4">
        <v>600000</v>
      </c>
      <c r="H61" s="4">
        <f t="shared" si="14"/>
        <v>568720.62999999989</v>
      </c>
      <c r="I61" s="4">
        <f t="shared" si="15"/>
        <v>1168720.6299999999</v>
      </c>
      <c r="J61" s="48"/>
    </row>
    <row r="62" spans="2:10" x14ac:dyDescent="0.2">
      <c r="B62" s="17" t="s">
        <v>85</v>
      </c>
      <c r="C62" s="3">
        <f t="shared" ref="C62:I62" si="16">+C63+C64+C65</f>
        <v>0</v>
      </c>
      <c r="D62" s="3">
        <f t="shared" si="16"/>
        <v>7464848.9699999997</v>
      </c>
      <c r="E62" s="3">
        <f t="shared" si="16"/>
        <v>3932400</v>
      </c>
      <c r="F62" s="3">
        <f t="shared" si="16"/>
        <v>7864800</v>
      </c>
      <c r="G62" s="3">
        <f t="shared" si="16"/>
        <v>0</v>
      </c>
      <c r="H62" s="3">
        <f t="shared" si="16"/>
        <v>11397248.969999999</v>
      </c>
      <c r="I62" s="3">
        <f t="shared" si="16"/>
        <v>11397248.969999999</v>
      </c>
    </row>
    <row r="63" spans="2:10" x14ac:dyDescent="0.2">
      <c r="B63" s="16" t="s">
        <v>86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f t="shared" ref="H63:H65" si="17">+D63-E63+F63-G63</f>
        <v>0</v>
      </c>
      <c r="I63" s="4">
        <f t="shared" ref="I63:I65" si="18">+C63+H63</f>
        <v>0</v>
      </c>
    </row>
    <row r="64" spans="2:10" x14ac:dyDescent="0.2">
      <c r="B64" s="16" t="s">
        <v>87</v>
      </c>
      <c r="C64" s="4">
        <v>0</v>
      </c>
      <c r="D64" s="4">
        <v>7464848.9699999997</v>
      </c>
      <c r="E64" s="4">
        <v>3932400</v>
      </c>
      <c r="F64" s="4">
        <v>7864800</v>
      </c>
      <c r="G64" s="4"/>
      <c r="H64" s="4">
        <f t="shared" si="17"/>
        <v>11397248.969999999</v>
      </c>
      <c r="I64" s="4">
        <f t="shared" si="18"/>
        <v>11397248.969999999</v>
      </c>
      <c r="J64" s="48"/>
    </row>
    <row r="65" spans="2:10" x14ac:dyDescent="0.2">
      <c r="B65" s="16" t="s">
        <v>88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f t="shared" si="17"/>
        <v>0</v>
      </c>
      <c r="I65" s="4">
        <f t="shared" si="18"/>
        <v>0</v>
      </c>
    </row>
    <row r="66" spans="2:10" x14ac:dyDescent="0.2">
      <c r="B66" s="17" t="s">
        <v>89</v>
      </c>
      <c r="C66" s="3">
        <f t="shared" ref="C66:I66" si="19">+C67+C68+C69+C70+C71+C72+C73</f>
        <v>12247584</v>
      </c>
      <c r="D66" s="3">
        <f t="shared" si="19"/>
        <v>1480650.44</v>
      </c>
      <c r="E66" s="3">
        <f t="shared" si="19"/>
        <v>0</v>
      </c>
      <c r="F66" s="3">
        <f t="shared" si="19"/>
        <v>7424721.3200000003</v>
      </c>
      <c r="G66" s="3">
        <f t="shared" si="19"/>
        <v>15012089.529999999</v>
      </c>
      <c r="H66" s="3">
        <f t="shared" si="19"/>
        <v>-6106717.7699999996</v>
      </c>
      <c r="I66" s="3">
        <f t="shared" si="19"/>
        <v>6140866.2300000004</v>
      </c>
    </row>
    <row r="67" spans="2:10" x14ac:dyDescent="0.2">
      <c r="B67" s="16" t="s">
        <v>90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f t="shared" ref="H67:H73" si="20">+D67-E67+F67-G67</f>
        <v>0</v>
      </c>
      <c r="I67" s="4">
        <f t="shared" ref="I67:I85" si="21">+C67+H67</f>
        <v>0</v>
      </c>
    </row>
    <row r="68" spans="2:10" x14ac:dyDescent="0.2">
      <c r="B68" s="16" t="s">
        <v>91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f t="shared" si="20"/>
        <v>0</v>
      </c>
      <c r="I68" s="4">
        <f t="shared" si="21"/>
        <v>0</v>
      </c>
    </row>
    <row r="69" spans="2:10" x14ac:dyDescent="0.2">
      <c r="B69" s="16" t="s">
        <v>92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f t="shared" si="20"/>
        <v>0</v>
      </c>
      <c r="I69" s="4">
        <f t="shared" si="21"/>
        <v>0</v>
      </c>
    </row>
    <row r="70" spans="2:10" x14ac:dyDescent="0.2">
      <c r="B70" s="16" t="s">
        <v>93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f t="shared" si="20"/>
        <v>0</v>
      </c>
      <c r="I70" s="4">
        <f t="shared" si="21"/>
        <v>0</v>
      </c>
    </row>
    <row r="71" spans="2:10" x14ac:dyDescent="0.2">
      <c r="B71" s="16" t="s">
        <v>94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f t="shared" si="20"/>
        <v>0</v>
      </c>
      <c r="I71" s="4">
        <f t="shared" si="21"/>
        <v>0</v>
      </c>
    </row>
    <row r="72" spans="2:10" x14ac:dyDescent="0.2">
      <c r="B72" s="16" t="s">
        <v>95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f t="shared" si="20"/>
        <v>0</v>
      </c>
      <c r="I72" s="4">
        <f t="shared" si="21"/>
        <v>0</v>
      </c>
    </row>
    <row r="73" spans="2:10" x14ac:dyDescent="0.2">
      <c r="B73" s="16" t="s">
        <v>96</v>
      </c>
      <c r="C73" s="4">
        <v>12247584</v>
      </c>
      <c r="D73" s="4">
        <v>1480650.44</v>
      </c>
      <c r="E73" s="4">
        <v>0</v>
      </c>
      <c r="F73" s="4">
        <v>7424721.3200000003</v>
      </c>
      <c r="G73" s="4">
        <v>15012089.529999999</v>
      </c>
      <c r="H73" s="4">
        <f t="shared" si="20"/>
        <v>-6106717.7699999996</v>
      </c>
      <c r="I73" s="4">
        <f t="shared" si="21"/>
        <v>6140866.2300000004</v>
      </c>
      <c r="J73" s="48"/>
    </row>
    <row r="74" spans="2:10" x14ac:dyDescent="0.2">
      <c r="B74" s="17" t="s">
        <v>97</v>
      </c>
      <c r="C74" s="3">
        <f t="shared" ref="C74:I74" si="22">+C75+C76+C77</f>
        <v>0</v>
      </c>
      <c r="D74" s="3">
        <f t="shared" si="22"/>
        <v>0</v>
      </c>
      <c r="E74" s="3">
        <f t="shared" si="22"/>
        <v>0</v>
      </c>
      <c r="F74" s="3">
        <f t="shared" si="22"/>
        <v>0</v>
      </c>
      <c r="G74" s="3">
        <f t="shared" si="22"/>
        <v>0</v>
      </c>
      <c r="H74" s="3">
        <f t="shared" si="22"/>
        <v>0</v>
      </c>
      <c r="I74" s="3">
        <f t="shared" si="22"/>
        <v>0</v>
      </c>
    </row>
    <row r="75" spans="2:10" x14ac:dyDescent="0.2">
      <c r="B75" s="16" t="s">
        <v>98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f t="shared" ref="H75:H77" si="23">+D75-E75+F75-G75</f>
        <v>0</v>
      </c>
      <c r="I75" s="4">
        <f t="shared" si="21"/>
        <v>0</v>
      </c>
    </row>
    <row r="76" spans="2:10" x14ac:dyDescent="0.2">
      <c r="B76" s="16" t="s">
        <v>99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f t="shared" si="23"/>
        <v>0</v>
      </c>
      <c r="I76" s="4">
        <f t="shared" si="21"/>
        <v>0</v>
      </c>
    </row>
    <row r="77" spans="2:10" x14ac:dyDescent="0.2">
      <c r="B77" s="16" t="s">
        <v>100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f t="shared" si="23"/>
        <v>0</v>
      </c>
      <c r="I77" s="4">
        <f t="shared" si="21"/>
        <v>0</v>
      </c>
    </row>
    <row r="78" spans="2:10" x14ac:dyDescent="0.2">
      <c r="B78" s="17" t="s">
        <v>101</v>
      </c>
      <c r="C78" s="3">
        <f t="shared" ref="C78:I78" si="24">+C79+C80+C81+C82+C83+C84+C85</f>
        <v>0</v>
      </c>
      <c r="D78" s="3">
        <f t="shared" si="24"/>
        <v>0</v>
      </c>
      <c r="E78" s="3">
        <f t="shared" si="24"/>
        <v>0</v>
      </c>
      <c r="F78" s="3">
        <f t="shared" si="24"/>
        <v>0</v>
      </c>
      <c r="G78" s="3">
        <f t="shared" si="24"/>
        <v>0</v>
      </c>
      <c r="H78" s="3">
        <f t="shared" si="24"/>
        <v>0</v>
      </c>
      <c r="I78" s="3">
        <f t="shared" si="24"/>
        <v>0</v>
      </c>
    </row>
    <row r="79" spans="2:10" x14ac:dyDescent="0.2">
      <c r="B79" s="16" t="s">
        <v>102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f t="shared" ref="H79:H85" si="25">+D79-E79+F79-G79</f>
        <v>0</v>
      </c>
      <c r="I79" s="4">
        <f t="shared" si="21"/>
        <v>0</v>
      </c>
    </row>
    <row r="80" spans="2:10" x14ac:dyDescent="0.2">
      <c r="B80" s="16" t="s">
        <v>103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f t="shared" si="25"/>
        <v>0</v>
      </c>
      <c r="I80" s="4">
        <f t="shared" si="21"/>
        <v>0</v>
      </c>
    </row>
    <row r="81" spans="2:9" x14ac:dyDescent="0.2">
      <c r="B81" s="16" t="s">
        <v>104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f t="shared" si="25"/>
        <v>0</v>
      </c>
      <c r="I81" s="4">
        <f t="shared" si="21"/>
        <v>0</v>
      </c>
    </row>
    <row r="82" spans="2:9" x14ac:dyDescent="0.2">
      <c r="B82" s="16" t="s">
        <v>105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f t="shared" si="25"/>
        <v>0</v>
      </c>
      <c r="I82" s="4">
        <f t="shared" si="21"/>
        <v>0</v>
      </c>
    </row>
    <row r="83" spans="2:9" x14ac:dyDescent="0.2">
      <c r="B83" s="16" t="s">
        <v>106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f t="shared" si="25"/>
        <v>0</v>
      </c>
      <c r="I83" s="4">
        <f t="shared" si="21"/>
        <v>0</v>
      </c>
    </row>
    <row r="84" spans="2:9" x14ac:dyDescent="0.2">
      <c r="B84" s="16" t="s">
        <v>107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f t="shared" si="25"/>
        <v>0</v>
      </c>
      <c r="I84" s="4">
        <f t="shared" si="21"/>
        <v>0</v>
      </c>
    </row>
    <row r="85" spans="2:9" x14ac:dyDescent="0.2">
      <c r="B85" s="16" t="s">
        <v>108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f t="shared" si="25"/>
        <v>0</v>
      </c>
      <c r="I85" s="4">
        <f t="shared" si="21"/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109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</row>
    <row r="88" spans="2:9" x14ac:dyDescent="0.2">
      <c r="B88" s="17" t="s">
        <v>37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2:9" x14ac:dyDescent="0.2">
      <c r="B89" s="16" t="s">
        <v>38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</row>
    <row r="90" spans="2:9" x14ac:dyDescent="0.2">
      <c r="B90" s="16" t="s">
        <v>39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">
      <c r="B91" s="16" t="s">
        <v>40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2:9" x14ac:dyDescent="0.2">
      <c r="B92" s="16" t="s">
        <v>41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2:9" x14ac:dyDescent="0.2">
      <c r="B93" s="16" t="s">
        <v>42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2:9" x14ac:dyDescent="0.2">
      <c r="B94" s="16" t="s">
        <v>43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">
      <c r="B95" s="16" t="s">
        <v>44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2:9" x14ac:dyDescent="0.2">
      <c r="B96" s="17" t="s">
        <v>45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2:9" x14ac:dyDescent="0.2">
      <c r="B97" s="16" t="s">
        <v>46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2:9" x14ac:dyDescent="0.2">
      <c r="B98" s="16" t="s">
        <v>47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2:9" x14ac:dyDescent="0.2">
      <c r="B99" s="16" t="s">
        <v>48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2:9" x14ac:dyDescent="0.2">
      <c r="B100" s="16" t="s">
        <v>49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</row>
    <row r="101" spans="2:9" x14ac:dyDescent="0.2">
      <c r="B101" s="18" t="s">
        <v>50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2:9" x14ac:dyDescent="0.2">
      <c r="B102" s="16" t="s">
        <v>51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</row>
    <row r="103" spans="2:9" x14ac:dyDescent="0.2">
      <c r="B103" s="16" t="s">
        <v>52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</row>
    <row r="104" spans="2:9" x14ac:dyDescent="0.2">
      <c r="B104" s="16" t="s">
        <v>53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2:9" x14ac:dyDescent="0.2">
      <c r="B105" s="16" t="s">
        <v>54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</row>
    <row r="106" spans="2:9" x14ac:dyDescent="0.2">
      <c r="B106" s="17" t="s">
        <v>55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2:9" x14ac:dyDescent="0.2">
      <c r="B107" s="16" t="s">
        <v>56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2:9" x14ac:dyDescent="0.2">
      <c r="B108" s="16" t="s">
        <v>57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2:9" x14ac:dyDescent="0.2">
      <c r="B109" s="16" t="s">
        <v>58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2:9" x14ac:dyDescent="0.2">
      <c r="B110" s="16" t="s">
        <v>59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</row>
    <row r="111" spans="2:9" x14ac:dyDescent="0.2">
      <c r="B111" s="16" t="s">
        <v>60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2" spans="2:9" x14ac:dyDescent="0.2">
      <c r="B112" s="16" t="s">
        <v>61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2:9" x14ac:dyDescent="0.2">
      <c r="B113" s="16" t="s">
        <v>62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</row>
    <row r="114" spans="2:9" x14ac:dyDescent="0.2">
      <c r="B114" s="16" t="s">
        <v>63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</row>
    <row r="115" spans="2:9" x14ac:dyDescent="0.2">
      <c r="B115" s="16" t="s">
        <v>64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2:9" x14ac:dyDescent="0.2">
      <c r="B116" s="17" t="s">
        <v>65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2:9" x14ac:dyDescent="0.2">
      <c r="B117" s="16" t="s">
        <v>66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">
      <c r="B118" s="16" t="s">
        <v>67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6" t="s">
        <v>68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 x14ac:dyDescent="0.2">
      <c r="B120" s="16" t="s">
        <v>69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2:9" x14ac:dyDescent="0.2">
      <c r="B121" s="16" t="s">
        <v>70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6" t="s">
        <v>71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6" t="s">
        <v>72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6" t="s">
        <v>73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6" t="s">
        <v>74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7" t="s">
        <v>75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2:9" x14ac:dyDescent="0.2">
      <c r="B127" s="16" t="s">
        <v>76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2:9" x14ac:dyDescent="0.2">
      <c r="B128" s="16" t="s">
        <v>77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6" t="s">
        <v>78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6" t="s">
        <v>79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2:9" x14ac:dyDescent="0.2">
      <c r="B131" s="16" t="s">
        <v>80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2:9" x14ac:dyDescent="0.2">
      <c r="B132" s="16" t="s">
        <v>81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2:9" x14ac:dyDescent="0.2">
      <c r="B133" s="16" t="s">
        <v>82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6" t="s">
        <v>83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6" t="s">
        <v>84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2">
      <c r="B136" s="17" t="s">
        <v>85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2:9" x14ac:dyDescent="0.2">
      <c r="B137" s="16" t="s">
        <v>86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2:9" x14ac:dyDescent="0.2">
      <c r="B138" s="16" t="s">
        <v>87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x14ac:dyDescent="0.2">
      <c r="B139" s="16" t="s">
        <v>88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7" t="s">
        <v>89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2:9" x14ac:dyDescent="0.2">
      <c r="B141" s="16" t="s">
        <v>90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6" t="s">
        <v>91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6" t="s">
        <v>92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6" t="s">
        <v>93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6" t="s">
        <v>94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6" t="s">
        <v>95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6" t="s">
        <v>96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7" t="s">
        <v>97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2:9" x14ac:dyDescent="0.2">
      <c r="B149" s="16" t="s">
        <v>98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6" t="s">
        <v>99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6" t="s">
        <v>100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7" t="s">
        <v>101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16" t="s">
        <v>102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6" t="s">
        <v>103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6" t="s">
        <v>104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8" t="s">
        <v>105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6" t="s">
        <v>106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6" t="s">
        <v>107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6" t="s">
        <v>108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110</v>
      </c>
      <c r="C161" s="6">
        <f t="shared" ref="C161:I161" si="26">+C87+C13</f>
        <v>731985912</v>
      </c>
      <c r="D161" s="6">
        <f t="shared" si="26"/>
        <v>28616327.599999998</v>
      </c>
      <c r="E161" s="6">
        <f t="shared" si="26"/>
        <v>4074152.49</v>
      </c>
      <c r="F161" s="6">
        <f t="shared" si="26"/>
        <v>215906785.35000002</v>
      </c>
      <c r="G161" s="6">
        <f t="shared" si="26"/>
        <v>215906785.34999999</v>
      </c>
      <c r="H161" s="6">
        <f t="shared" si="26"/>
        <v>24542175.110000044</v>
      </c>
      <c r="I161" s="6">
        <f t="shared" si="26"/>
        <v>756528087.11000001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  <row r="165" spans="2:9" x14ac:dyDescent="0.2">
      <c r="D165" s="48"/>
      <c r="E165" s="48"/>
    </row>
  </sheetData>
  <protectedRanges>
    <protectedRange sqref="C87:I87 C13:I13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ED36-AEDE-4F53-ACE3-5C39F056F317}">
  <dimension ref="B1:F35"/>
  <sheetViews>
    <sheetView showGridLines="0" zoomScaleNormal="100" workbookViewId="0">
      <selection activeCell="I19" sqref="I19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2:6" x14ac:dyDescent="0.2">
      <c r="B1" s="54" t="str">
        <f>'Notas de Disciplina Financiera'!A1</f>
        <v>Poder Legislativo del Estado de Guanajuato</v>
      </c>
      <c r="C1" s="54"/>
      <c r="D1" s="54"/>
      <c r="E1" s="38" t="s">
        <v>0</v>
      </c>
      <c r="F1" s="39">
        <f>'Notas de Disciplina Financiera'!D1</f>
        <v>2024</v>
      </c>
    </row>
    <row r="2" spans="2:6" x14ac:dyDescent="0.2">
      <c r="B2" s="54" t="s">
        <v>1</v>
      </c>
      <c r="C2" s="54"/>
      <c r="D2" s="54"/>
      <c r="E2" s="38" t="s">
        <v>2</v>
      </c>
      <c r="F2" s="39" t="str">
        <f>'Notas de Disciplina Financiera'!D2</f>
        <v>Trimestral</v>
      </c>
    </row>
    <row r="3" spans="2:6" x14ac:dyDescent="0.2">
      <c r="B3" s="54" t="str">
        <f>'Notas de Disciplina Financiera'!A3</f>
        <v>Correspondiente del 01 de enero al 30 de septiembre de 2024</v>
      </c>
      <c r="C3" s="54"/>
      <c r="D3" s="54"/>
      <c r="E3" s="38" t="s">
        <v>4</v>
      </c>
      <c r="F3" s="39">
        <f>'Notas de Disciplina Financiera'!D3</f>
        <v>3</v>
      </c>
    </row>
    <row r="5" spans="2:6" x14ac:dyDescent="0.2">
      <c r="B5" s="41" t="s">
        <v>111</v>
      </c>
    </row>
    <row r="7" spans="2:6" ht="12.75" x14ac:dyDescent="0.2">
      <c r="B7" s="49" t="s">
        <v>122</v>
      </c>
    </row>
    <row r="9" spans="2:6" ht="12" thickBot="1" x14ac:dyDescent="0.25"/>
    <row r="10" spans="2:6" x14ac:dyDescent="0.2">
      <c r="B10" s="66" t="s">
        <v>120</v>
      </c>
      <c r="C10" s="63"/>
      <c r="D10" s="63"/>
      <c r="E10" s="63"/>
      <c r="F10" s="64"/>
    </row>
    <row r="11" spans="2:6" x14ac:dyDescent="0.2">
      <c r="B11" s="89" t="s">
        <v>127</v>
      </c>
      <c r="C11" s="90"/>
      <c r="D11" s="90"/>
      <c r="E11" s="90"/>
      <c r="F11" s="91"/>
    </row>
    <row r="12" spans="2:6" x14ac:dyDescent="0.2">
      <c r="B12" s="92" t="s">
        <v>128</v>
      </c>
      <c r="C12" s="93"/>
      <c r="D12" s="93"/>
      <c r="E12" s="93"/>
      <c r="F12" s="94"/>
    </row>
    <row r="13" spans="2:6" ht="22.5" x14ac:dyDescent="0.2">
      <c r="B13" s="67" t="s">
        <v>129</v>
      </c>
      <c r="C13" s="65" t="s">
        <v>130</v>
      </c>
      <c r="D13" s="87" t="s">
        <v>131</v>
      </c>
      <c r="E13" s="87" t="s">
        <v>132</v>
      </c>
      <c r="F13" s="88" t="s">
        <v>133</v>
      </c>
    </row>
    <row r="14" spans="2:6" x14ac:dyDescent="0.2">
      <c r="B14" s="67"/>
      <c r="C14" s="65"/>
      <c r="D14" s="87" t="s">
        <v>134</v>
      </c>
      <c r="E14" s="87" t="s">
        <v>135</v>
      </c>
      <c r="F14" s="88" t="s">
        <v>136</v>
      </c>
    </row>
    <row r="15" spans="2:6" x14ac:dyDescent="0.2">
      <c r="B15" s="72"/>
      <c r="C15" s="73" t="s">
        <v>137</v>
      </c>
      <c r="D15" s="74">
        <f>SUM(D16:D24)</f>
        <v>0</v>
      </c>
      <c r="E15" s="74">
        <f>SUM(E16:E24)</f>
        <v>0</v>
      </c>
      <c r="F15" s="75">
        <f>+D15-E15</f>
        <v>0</v>
      </c>
    </row>
    <row r="16" spans="2:6" x14ac:dyDescent="0.2">
      <c r="B16" s="76">
        <v>1000</v>
      </c>
      <c r="C16" s="77" t="s">
        <v>138</v>
      </c>
      <c r="D16" s="78">
        <v>0</v>
      </c>
      <c r="E16" s="78">
        <v>0</v>
      </c>
      <c r="F16" s="79">
        <f t="shared" ref="F16:F34" si="0">+D16-E16</f>
        <v>0</v>
      </c>
    </row>
    <row r="17" spans="2:6" x14ac:dyDescent="0.2">
      <c r="B17" s="76">
        <v>2000</v>
      </c>
      <c r="C17" s="77" t="s">
        <v>139</v>
      </c>
      <c r="D17" s="78">
        <v>0</v>
      </c>
      <c r="E17" s="78">
        <v>0</v>
      </c>
      <c r="F17" s="79">
        <f t="shared" si="0"/>
        <v>0</v>
      </c>
    </row>
    <row r="18" spans="2:6" x14ac:dyDescent="0.2">
      <c r="B18" s="76">
        <v>3000</v>
      </c>
      <c r="C18" s="77" t="s">
        <v>140</v>
      </c>
      <c r="D18" s="78">
        <v>0</v>
      </c>
      <c r="E18" s="78">
        <v>0</v>
      </c>
      <c r="F18" s="79">
        <f t="shared" si="0"/>
        <v>0</v>
      </c>
    </row>
    <row r="19" spans="2:6" x14ac:dyDescent="0.2">
      <c r="B19" s="76">
        <v>4000</v>
      </c>
      <c r="C19" s="77" t="s">
        <v>141</v>
      </c>
      <c r="D19" s="78">
        <v>0</v>
      </c>
      <c r="E19" s="78">
        <v>0</v>
      </c>
      <c r="F19" s="79">
        <f t="shared" si="0"/>
        <v>0</v>
      </c>
    </row>
    <row r="20" spans="2:6" x14ac:dyDescent="0.2">
      <c r="B20" s="76">
        <v>5000</v>
      </c>
      <c r="C20" s="77" t="s">
        <v>142</v>
      </c>
      <c r="D20" s="78">
        <v>0</v>
      </c>
      <c r="E20" s="78">
        <v>0</v>
      </c>
      <c r="F20" s="79">
        <f t="shared" si="0"/>
        <v>0</v>
      </c>
    </row>
    <row r="21" spans="2:6" x14ac:dyDescent="0.2">
      <c r="B21" s="76">
        <v>6000</v>
      </c>
      <c r="C21" s="77" t="s">
        <v>143</v>
      </c>
      <c r="D21" s="78">
        <v>0</v>
      </c>
      <c r="E21" s="78">
        <v>0</v>
      </c>
      <c r="F21" s="79">
        <f t="shared" si="0"/>
        <v>0</v>
      </c>
    </row>
    <row r="22" spans="2:6" x14ac:dyDescent="0.2">
      <c r="B22" s="76">
        <v>7000</v>
      </c>
      <c r="C22" s="77" t="s">
        <v>144</v>
      </c>
      <c r="D22" s="78">
        <v>0</v>
      </c>
      <c r="E22" s="78">
        <v>0</v>
      </c>
      <c r="F22" s="79">
        <f t="shared" si="0"/>
        <v>0</v>
      </c>
    </row>
    <row r="23" spans="2:6" x14ac:dyDescent="0.2">
      <c r="B23" s="76">
        <v>8000</v>
      </c>
      <c r="C23" s="77" t="s">
        <v>145</v>
      </c>
      <c r="D23" s="78">
        <v>0</v>
      </c>
      <c r="E23" s="78">
        <v>0</v>
      </c>
      <c r="F23" s="79">
        <f t="shared" si="0"/>
        <v>0</v>
      </c>
    </row>
    <row r="24" spans="2:6" x14ac:dyDescent="0.2">
      <c r="B24" s="76">
        <v>9000</v>
      </c>
      <c r="C24" s="77" t="s">
        <v>146</v>
      </c>
      <c r="D24" s="78">
        <v>0</v>
      </c>
      <c r="E24" s="78">
        <v>0</v>
      </c>
      <c r="F24" s="79">
        <f t="shared" si="0"/>
        <v>0</v>
      </c>
    </row>
    <row r="25" spans="2:6" x14ac:dyDescent="0.2">
      <c r="B25" s="76"/>
      <c r="C25" s="80" t="s">
        <v>147</v>
      </c>
      <c r="D25" s="81">
        <f>SUM(D26:D34)</f>
        <v>0</v>
      </c>
      <c r="E25" s="81">
        <f>SUM(E26:E34)</f>
        <v>0</v>
      </c>
      <c r="F25" s="82">
        <f t="shared" si="0"/>
        <v>0</v>
      </c>
    </row>
    <row r="26" spans="2:6" x14ac:dyDescent="0.2">
      <c r="B26" s="76">
        <v>1000</v>
      </c>
      <c r="C26" s="77" t="s">
        <v>138</v>
      </c>
      <c r="D26" s="78">
        <v>0</v>
      </c>
      <c r="E26" s="78">
        <v>0</v>
      </c>
      <c r="F26" s="79">
        <f t="shared" si="0"/>
        <v>0</v>
      </c>
    </row>
    <row r="27" spans="2:6" x14ac:dyDescent="0.2">
      <c r="B27" s="76">
        <v>2000</v>
      </c>
      <c r="C27" s="77" t="s">
        <v>139</v>
      </c>
      <c r="D27" s="78">
        <v>0</v>
      </c>
      <c r="E27" s="78">
        <v>0</v>
      </c>
      <c r="F27" s="79">
        <f t="shared" si="0"/>
        <v>0</v>
      </c>
    </row>
    <row r="28" spans="2:6" x14ac:dyDescent="0.2">
      <c r="B28" s="76">
        <v>3000</v>
      </c>
      <c r="C28" s="77" t="s">
        <v>140</v>
      </c>
      <c r="D28" s="78">
        <v>0</v>
      </c>
      <c r="E28" s="78">
        <v>0</v>
      </c>
      <c r="F28" s="79">
        <f t="shared" si="0"/>
        <v>0</v>
      </c>
    </row>
    <row r="29" spans="2:6" x14ac:dyDescent="0.2">
      <c r="B29" s="76">
        <v>4000</v>
      </c>
      <c r="C29" s="77" t="s">
        <v>141</v>
      </c>
      <c r="D29" s="78">
        <v>0</v>
      </c>
      <c r="E29" s="78">
        <v>0</v>
      </c>
      <c r="F29" s="79">
        <f t="shared" si="0"/>
        <v>0</v>
      </c>
    </row>
    <row r="30" spans="2:6" x14ac:dyDescent="0.2">
      <c r="B30" s="76">
        <v>5000</v>
      </c>
      <c r="C30" s="77" t="s">
        <v>142</v>
      </c>
      <c r="D30" s="78">
        <v>0</v>
      </c>
      <c r="E30" s="78">
        <v>0</v>
      </c>
      <c r="F30" s="79">
        <f t="shared" si="0"/>
        <v>0</v>
      </c>
    </row>
    <row r="31" spans="2:6" x14ac:dyDescent="0.2">
      <c r="B31" s="76">
        <v>6000</v>
      </c>
      <c r="C31" s="77" t="s">
        <v>143</v>
      </c>
      <c r="D31" s="78">
        <v>0</v>
      </c>
      <c r="E31" s="78">
        <v>0</v>
      </c>
      <c r="F31" s="79">
        <f t="shared" si="0"/>
        <v>0</v>
      </c>
    </row>
    <row r="32" spans="2:6" x14ac:dyDescent="0.2">
      <c r="B32" s="76">
        <v>7000</v>
      </c>
      <c r="C32" s="77" t="s">
        <v>144</v>
      </c>
      <c r="D32" s="78">
        <v>0</v>
      </c>
      <c r="E32" s="78">
        <v>0</v>
      </c>
      <c r="F32" s="79">
        <f t="shared" si="0"/>
        <v>0</v>
      </c>
    </row>
    <row r="33" spans="2:6" x14ac:dyDescent="0.2">
      <c r="B33" s="76">
        <v>8000</v>
      </c>
      <c r="C33" s="77" t="s">
        <v>145</v>
      </c>
      <c r="D33" s="78">
        <v>0</v>
      </c>
      <c r="E33" s="78">
        <v>0</v>
      </c>
      <c r="F33" s="79">
        <f t="shared" si="0"/>
        <v>0</v>
      </c>
    </row>
    <row r="34" spans="2:6" x14ac:dyDescent="0.2">
      <c r="B34" s="83">
        <v>9000</v>
      </c>
      <c r="C34" s="84" t="s">
        <v>146</v>
      </c>
      <c r="D34" s="85">
        <v>0</v>
      </c>
      <c r="E34" s="85">
        <v>0</v>
      </c>
      <c r="F34" s="86">
        <f t="shared" si="0"/>
        <v>0</v>
      </c>
    </row>
    <row r="35" spans="2:6" ht="12" thickBot="1" x14ac:dyDescent="0.25">
      <c r="B35" s="68"/>
      <c r="C35" s="69" t="s">
        <v>34</v>
      </c>
      <c r="D35" s="70">
        <f>+D15+D25</f>
        <v>0</v>
      </c>
      <c r="E35" s="70">
        <f t="shared" ref="E35:F35" si="1">+E15+E25</f>
        <v>0</v>
      </c>
      <c r="F35" s="71">
        <f t="shared" si="1"/>
        <v>0</v>
      </c>
    </row>
  </sheetData>
  <mergeCells count="8">
    <mergeCell ref="B1:D1"/>
    <mergeCell ref="B2:D2"/>
    <mergeCell ref="B3:D3"/>
    <mergeCell ref="B13:B14"/>
    <mergeCell ref="C13:C14"/>
    <mergeCell ref="B10:F10"/>
    <mergeCell ref="B11:F11"/>
    <mergeCell ref="B12:F12"/>
  </mergeCells>
  <pageMargins left="0.7" right="0.7" top="0.75" bottom="0.75" header="0.3" footer="0.3"/>
  <pageSetup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0919-5250-4BAD-A2AE-83735BD99FFC}">
  <dimension ref="A1:F12"/>
  <sheetViews>
    <sheetView showGridLines="0" zoomScaleNormal="100" workbookViewId="0">
      <selection activeCell="B2" sqref="B2:D2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22.5" style="1" customWidth="1"/>
    <col min="7" max="16384" width="12" style="1"/>
  </cols>
  <sheetData>
    <row r="1" spans="1:6" x14ac:dyDescent="0.2">
      <c r="B1" s="54" t="str">
        <f>'Notas de Disciplina Financiera'!A1</f>
        <v>Poder Legislativo del Estado de Guanajuato</v>
      </c>
      <c r="C1" s="54"/>
      <c r="D1" s="54"/>
      <c r="E1" s="38" t="s">
        <v>0</v>
      </c>
      <c r="F1" s="39">
        <f>'Notas de Disciplina Financiera'!D1</f>
        <v>2024</v>
      </c>
    </row>
    <row r="2" spans="1:6" x14ac:dyDescent="0.2">
      <c r="B2" s="54" t="s">
        <v>1</v>
      </c>
      <c r="C2" s="54"/>
      <c r="D2" s="54"/>
      <c r="E2" s="38" t="s">
        <v>2</v>
      </c>
      <c r="F2" s="39" t="str">
        <f>'Notas de Disciplina Financiera'!D2</f>
        <v>Trimestral</v>
      </c>
    </row>
    <row r="3" spans="1:6" x14ac:dyDescent="0.2">
      <c r="B3" s="54" t="str">
        <f>'Notas de Disciplina Financiera'!A3</f>
        <v>Correspondiente del 01 de enero al 30 de septiembre de 2024</v>
      </c>
      <c r="C3" s="54"/>
      <c r="D3" s="54"/>
      <c r="E3" s="38" t="s">
        <v>4</v>
      </c>
      <c r="F3" s="39">
        <f>'Notas de Disciplina Financiera'!D3</f>
        <v>3</v>
      </c>
    </row>
    <row r="5" spans="1:6" x14ac:dyDescent="0.2">
      <c r="B5" s="41" t="s">
        <v>16</v>
      </c>
    </row>
    <row r="7" spans="1:6" x14ac:dyDescent="0.2">
      <c r="B7" s="1" t="s">
        <v>112</v>
      </c>
    </row>
    <row r="8" spans="1:6" x14ac:dyDescent="0.2">
      <c r="B8" s="43" t="s">
        <v>113</v>
      </c>
    </row>
    <row r="9" spans="1:6" x14ac:dyDescent="0.2">
      <c r="A9" s="40"/>
      <c r="B9" s="45" t="s">
        <v>114</v>
      </c>
    </row>
    <row r="10" spans="1:6" x14ac:dyDescent="0.2">
      <c r="B10" s="45" t="s">
        <v>115</v>
      </c>
    </row>
    <row r="12" spans="1:6" ht="12.75" x14ac:dyDescent="0.2">
      <c r="B12" s="55" t="s">
        <v>123</v>
      </c>
      <c r="C12" s="55"/>
      <c r="D12" s="55"/>
      <c r="E12" s="55"/>
      <c r="F12" s="55"/>
    </row>
  </sheetData>
  <mergeCells count="4">
    <mergeCell ref="B1:D1"/>
    <mergeCell ref="B2:D2"/>
    <mergeCell ref="B3:D3"/>
    <mergeCell ref="B12:F12"/>
  </mergeCells>
  <pageMargins left="0.7" right="0.7" top="0.75" bottom="0.75" header="0.3" footer="0.3"/>
  <pageSetup scale="5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2AB7-07D0-47F7-9A78-CBE9A01669A0}">
  <dimension ref="A1:F12"/>
  <sheetViews>
    <sheetView showGridLines="0" zoomScaleNormal="100" workbookViewId="0">
      <selection activeCell="B1" sqref="B1:D1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54" t="str">
        <f>'Notas de Disciplina Financiera'!A1</f>
        <v>Poder Legislativo del Estado de Guanajuato</v>
      </c>
      <c r="C1" s="54"/>
      <c r="D1" s="54"/>
      <c r="E1" s="38" t="s">
        <v>0</v>
      </c>
      <c r="F1" s="39">
        <f>'Notas de Disciplina Financiera'!D1</f>
        <v>2024</v>
      </c>
    </row>
    <row r="2" spans="1:6" x14ac:dyDescent="0.2">
      <c r="B2" s="54" t="s">
        <v>1</v>
      </c>
      <c r="C2" s="54"/>
      <c r="D2" s="54"/>
      <c r="E2" s="38" t="s">
        <v>2</v>
      </c>
      <c r="F2" s="39" t="str">
        <f>'Notas de Disciplina Financiera'!D2</f>
        <v>Trimestral</v>
      </c>
    </row>
    <row r="3" spans="1:6" x14ac:dyDescent="0.2">
      <c r="B3" s="54" t="str">
        <f>'Notas de Disciplina Financiera'!A3</f>
        <v>Correspondiente del 01 de enero al 30 de septiembre de 2024</v>
      </c>
      <c r="C3" s="54"/>
      <c r="D3" s="54"/>
      <c r="E3" s="38" t="s">
        <v>4</v>
      </c>
      <c r="F3" s="39">
        <f>'Notas de Disciplina Financiera'!D3</f>
        <v>3</v>
      </c>
    </row>
    <row r="5" spans="1:6" x14ac:dyDescent="0.2">
      <c r="B5" s="41" t="s">
        <v>18</v>
      </c>
    </row>
    <row r="7" spans="1:6" x14ac:dyDescent="0.2">
      <c r="B7" s="1" t="s">
        <v>112</v>
      </c>
    </row>
    <row r="8" spans="1:6" x14ac:dyDescent="0.2">
      <c r="B8" s="43" t="s">
        <v>116</v>
      </c>
    </row>
    <row r="9" spans="1:6" x14ac:dyDescent="0.2">
      <c r="A9" s="40"/>
      <c r="B9" s="44" t="s">
        <v>117</v>
      </c>
    </row>
    <row r="10" spans="1:6" x14ac:dyDescent="0.2">
      <c r="B10" s="44" t="s">
        <v>118</v>
      </c>
    </row>
    <row r="12" spans="1:6" ht="12.75" x14ac:dyDescent="0.2">
      <c r="B12" s="55" t="s">
        <v>124</v>
      </c>
      <c r="C12" s="55"/>
      <c r="D12" s="55"/>
      <c r="E12" s="55"/>
      <c r="F12" s="55"/>
    </row>
  </sheetData>
  <mergeCells count="4">
    <mergeCell ref="B1:D1"/>
    <mergeCell ref="B2:D2"/>
    <mergeCell ref="B3:D3"/>
    <mergeCell ref="B12:F12"/>
  </mergeCells>
  <pageMargins left="0.7" right="0.7" top="0.75" bottom="0.75" header="0.3" footer="0.3"/>
  <pageSetup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D111-9E4B-4D66-A867-FD6BD00C82AB}">
  <dimension ref="A1:F10"/>
  <sheetViews>
    <sheetView showGridLines="0" workbookViewId="0">
      <selection activeCell="F43" sqref="F42:F43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54" t="str">
        <f>'Notas de Disciplina Financiera'!A1</f>
        <v>Poder Legislativo del Estado de Guanajuato</v>
      </c>
      <c r="C1" s="54"/>
      <c r="D1" s="54"/>
      <c r="E1" s="38" t="s">
        <v>0</v>
      </c>
      <c r="F1" s="39">
        <f>'Notas de Disciplina Financiera'!D1</f>
        <v>2024</v>
      </c>
    </row>
    <row r="2" spans="1:6" x14ac:dyDescent="0.2">
      <c r="B2" s="54" t="s">
        <v>1</v>
      </c>
      <c r="C2" s="54"/>
      <c r="D2" s="54"/>
      <c r="E2" s="38" t="s">
        <v>2</v>
      </c>
      <c r="F2" s="39" t="str">
        <f>'Notas de Disciplina Financiera'!D2</f>
        <v>Trimestral</v>
      </c>
    </row>
    <row r="3" spans="1:6" x14ac:dyDescent="0.2">
      <c r="B3" s="54" t="str">
        <f>'Notas de Disciplina Financiera'!A3</f>
        <v>Correspondiente del 01 de enero al 30 de septiembre de 2024</v>
      </c>
      <c r="C3" s="54"/>
      <c r="D3" s="54"/>
      <c r="E3" s="38" t="s">
        <v>4</v>
      </c>
      <c r="F3" s="39">
        <f>'Notas de Disciplina Financiera'!D3</f>
        <v>3</v>
      </c>
    </row>
    <row r="5" spans="1:6" x14ac:dyDescent="0.2">
      <c r="B5" s="41" t="s">
        <v>20</v>
      </c>
    </row>
    <row r="7" spans="1:6" x14ac:dyDescent="0.2">
      <c r="B7" s="1" t="s">
        <v>112</v>
      </c>
    </row>
    <row r="8" spans="1:6" x14ac:dyDescent="0.2">
      <c r="B8" s="43" t="s">
        <v>119</v>
      </c>
    </row>
    <row r="9" spans="1:6" x14ac:dyDescent="0.2">
      <c r="A9" s="40"/>
    </row>
    <row r="10" spans="1:6" ht="12.75" x14ac:dyDescent="0.2">
      <c r="B10" s="62" t="s">
        <v>125</v>
      </c>
      <c r="C10" s="62"/>
      <c r="D10" s="62"/>
      <c r="E10" s="62"/>
      <c r="F10" s="62"/>
    </row>
  </sheetData>
  <mergeCells count="4">
    <mergeCell ref="B1:D1"/>
    <mergeCell ref="B2:D2"/>
    <mergeCell ref="B3:D3"/>
    <mergeCell ref="B10:F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741666-B467-42AD-81E5-1DC0D3595A63}">
  <ds:schemaRefs>
    <ds:schemaRef ds:uri="0c865bf4-0f22-4e4d-b041-7b0c1657e5a8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6aa8a68a-ab09-4ac8-a697-fdce915bc567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  <vt:lpstr>'NDF-04'!Área_de_impresión</vt:lpstr>
      <vt:lpstr>'NDF-05'!Área_de_impresión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cp:lastPrinted>2024-04-19T19:06:16Z</cp:lastPrinted>
  <dcterms:created xsi:type="dcterms:W3CDTF">2024-03-15T21:50:03Z</dcterms:created>
  <dcterms:modified xsi:type="dcterms:W3CDTF">2024-10-21T18:00:56Z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