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8F1433AF-E655-4362-AEFC-ACBE3787E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D38" i="6"/>
  <c r="F37" i="6"/>
  <c r="E37" i="6"/>
  <c r="C37" i="6"/>
  <c r="B37" i="6"/>
  <c r="G35" i="6"/>
  <c r="D35" i="6"/>
  <c r="G34" i="6"/>
  <c r="D34" i="6"/>
  <c r="G33" i="6"/>
  <c r="D33" i="6"/>
  <c r="G32" i="6"/>
  <c r="D32" i="6"/>
  <c r="F31" i="6"/>
  <c r="E31" i="6"/>
  <c r="C31" i="6"/>
  <c r="B31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F21" i="6"/>
  <c r="G21" i="6" s="1"/>
  <c r="E21" i="6"/>
  <c r="C21" i="6"/>
  <c r="B21" i="6"/>
  <c r="F16" i="6"/>
  <c r="E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16" i="6" l="1"/>
  <c r="D37" i="6"/>
  <c r="D31" i="6"/>
  <c r="G37" i="6"/>
  <c r="G31" i="6"/>
  <c r="D16" i="6"/>
  <c r="B40" i="6"/>
  <c r="C40" i="6"/>
  <c r="E40" i="6"/>
  <c r="F40" i="6"/>
  <c r="D21" i="6"/>
  <c r="D40" i="6" s="1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B46" i="6"/>
  <c r="G40" i="6" l="1"/>
  <c r="D55" i="6"/>
  <c r="G46" i="6"/>
  <c r="G55" i="6"/>
  <c r="D46" i="6"/>
  <c r="G60" i="6" l="1"/>
  <c r="E60" i="6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<sst xmlns="http://schemas.openxmlformats.org/spreadsheetml/2006/main" count="91" uniqueCount="53">
  <si>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</si>
  <si>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</si>
  <si>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</si>
  <si>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</si>
  <si>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</si>
  <si>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</si>
  <si>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</si>
  <si>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</si>
  <si>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</si>
  <si>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</si>
  <si>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</si>
  <si>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</si>
  <si>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</si>
  <si>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</si>
  <si>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</si>
  <si>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</si>
  <si>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</si>
  <si>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</si>
  <si>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</si>
  <si>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</si>
  <si>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</si>
  <si>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</si>
  <si>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</si>
  <si>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</si>
  <si>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</si>
  <si>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</si>
  <si>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</si>
  <si>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</si>
  <si>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</si>
  <si>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</si>
  <si>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</si>
  <si>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</si>
  <si>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</si>
  <si>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</si>
  <si>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</si>
  <si>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</si>
  <si>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</si>
  <si>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</si>
  <si>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</si>
  <si>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</si>
  <si>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</si>
  <si>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</si>
  <si>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</si>
  <si>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</si>
  <si>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</si>
  <si>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</si>
  <si>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</si>
  <si>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</si>
  <si>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</si>
  <si>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</si>
  <si>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Poder Legislativo del Estado de Guanajuato
Estado Analítico de Ingresos
del 01 de Enero al 31 de Diciembre de 2024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</si>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</sst>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" fontId="16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5" fillId="0" borderId="7" xfId="18" applyFont="1" applyBorder="1" applyAlignment="1" applyProtection="1">
      <alignment horizontal="left" vertical="center" indent="1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4" fontId="10" fillId="0" borderId="7" xfId="8" applyNumberFormat="1" applyFont="1" applyBorder="1" applyAlignment="1" applyProtection="1">
      <alignment horizontal="right" vertic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85725</xdr:rowOff>
    </xdr:from>
    <xdr:to>
      <xdr:col>6</xdr:col>
      <xdr:colOff>551179</xdr:colOff>
      <xdr:row>0</xdr:row>
      <xdr:rowOff>784859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5725"/>
          <a:ext cx="1339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161925</xdr:rowOff>
    </xdr:from>
    <xdr:to>
      <xdr:col>0</xdr:col>
      <xdr:colOff>1517262</xdr:colOff>
      <xdr:row>0</xdr:row>
      <xdr:rowOff>820350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3DAA82-3082-DFCD-CF88-409AF563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61925"/>
          <a:ext cx="138391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showGridLines="0" tabSelected="1" zoomScaleNormal="100" workbookViewId="0">
      <selection activeCell="A4" sqref="A4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90" customHeight="1" x14ac:dyDescent="0.2">
      <c r="A1" s="71" t="s">
        <v>50</v>
      </c>
      <c r="B1" s="72"/>
      <c r="C1" s="72"/>
      <c r="D1" s="72"/>
      <c r="E1" s="72"/>
      <c r="F1" s="72"/>
      <c r="G1" s="73"/>
    </row>
    <row r="2" spans="1:8" s="3" customFormat="1" ht="11.25" x14ac:dyDescent="0.2">
      <c r="A2" s="49"/>
      <c r="B2" s="75" t="s">
        <v>22</v>
      </c>
      <c r="C2" s="76"/>
      <c r="D2" s="76"/>
      <c r="E2" s="76"/>
      <c r="F2" s="76"/>
      <c r="G2" s="77" t="s">
        <v>19</v>
      </c>
    </row>
    <row r="3" spans="1:8" s="1" customFormat="1" ht="24.95" customHeight="1" x14ac:dyDescent="0.2">
      <c r="A3" s="5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8"/>
    </row>
    <row r="4" spans="1:8" s="1" customFormat="1" ht="11.25" x14ac:dyDescent="0.2">
      <c r="A4" s="50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8" ht="11.25" x14ac:dyDescent="0.2">
      <c r="A5" s="63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  <c r="H5" s="10" t="e">
        <f>#REF!</f>
        <v>#REF!</v>
      </c>
    </row>
    <row r="6" spans="1:8" ht="11.25" x14ac:dyDescent="0.2">
      <c r="A6" s="64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8" ht="11.25" x14ac:dyDescent="0.2">
      <c r="A7" s="63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8" ht="11.25" x14ac:dyDescent="0.2">
      <c r="A8" s="63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8" ht="11.25" x14ac:dyDescent="0.2">
      <c r="A9" s="63" t="s">
        <v>4</v>
      </c>
      <c r="B9" s="11">
        <v>10517584</v>
      </c>
      <c r="C9" s="34">
        <v>1334354.73</v>
      </c>
      <c r="D9" s="11">
        <f t="shared" si="0"/>
        <v>11851938.73</v>
      </c>
      <c r="E9" s="35">
        <v>11851938.73</v>
      </c>
      <c r="F9" s="11">
        <v>11851938.73</v>
      </c>
      <c r="G9" s="11">
        <f t="shared" si="1"/>
        <v>1334354.7300000004</v>
      </c>
    </row>
    <row r="10" spans="1:8" ht="11.25" x14ac:dyDescent="0.2">
      <c r="A10" s="64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8" ht="11.25" x14ac:dyDescent="0.2">
      <c r="A11" s="63" t="s">
        <v>24</v>
      </c>
      <c r="B11" s="11">
        <v>1730000</v>
      </c>
      <c r="C11" s="34">
        <v>458152.64</v>
      </c>
      <c r="D11" s="11">
        <f t="shared" si="0"/>
        <v>2188152.64</v>
      </c>
      <c r="E11" s="35">
        <v>2188152.64</v>
      </c>
      <c r="F11" s="11">
        <v>2188152.64</v>
      </c>
      <c r="G11" s="11">
        <f t="shared" si="1"/>
        <v>458152.64000000013</v>
      </c>
    </row>
    <row r="12" spans="1:8" ht="22.5" x14ac:dyDescent="0.2">
      <c r="A12" s="63" t="s">
        <v>25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8" ht="22.5" x14ac:dyDescent="0.2">
      <c r="A13" s="63" t="s">
        <v>26</v>
      </c>
      <c r="B13" s="11">
        <v>719738328</v>
      </c>
      <c r="C13" s="34">
        <v>0</v>
      </c>
      <c r="D13" s="11">
        <f t="shared" si="0"/>
        <v>719738328</v>
      </c>
      <c r="E13" s="35">
        <v>719738328</v>
      </c>
      <c r="F13" s="11">
        <v>719738328</v>
      </c>
      <c r="G13" s="11">
        <f t="shared" si="1"/>
        <v>0</v>
      </c>
    </row>
    <row r="14" spans="1:8" ht="11.25" x14ac:dyDescent="0.2">
      <c r="A14" s="63" t="s">
        <v>6</v>
      </c>
      <c r="B14" s="11">
        <v>0</v>
      </c>
      <c r="C14" s="34">
        <v>29129619.960000001</v>
      </c>
      <c r="D14" s="11">
        <f t="shared" si="0"/>
        <v>29129619.960000001</v>
      </c>
      <c r="E14" s="35">
        <v>0</v>
      </c>
      <c r="F14" s="11">
        <v>0</v>
      </c>
      <c r="G14" s="11">
        <f t="shared" si="1"/>
        <v>0</v>
      </c>
    </row>
    <row r="15" spans="1:8" ht="11.25" x14ac:dyDescent="0.2">
      <c r="A15" s="65"/>
      <c r="B15" s="9"/>
      <c r="C15" s="21"/>
      <c r="D15" s="9"/>
      <c r="E15" s="22"/>
      <c r="F15" s="9"/>
      <c r="G15" s="9"/>
    </row>
    <row r="16" spans="1:8" ht="11.25" x14ac:dyDescent="0.2">
      <c r="A16" s="51" t="s">
        <v>13</v>
      </c>
      <c r="B16" s="23">
        <f t="shared" ref="B16:F16" si="2">SUM(B5:B15)</f>
        <v>731985912</v>
      </c>
      <c r="C16" s="23">
        <f t="shared" si="2"/>
        <v>30922127.330000002</v>
      </c>
      <c r="D16" s="23">
        <f t="shared" si="2"/>
        <v>762908039.33000004</v>
      </c>
      <c r="E16" s="23">
        <f t="shared" si="2"/>
        <v>733778419.37</v>
      </c>
      <c r="F16" s="23">
        <f t="shared" si="2"/>
        <v>733778419.37</v>
      </c>
      <c r="G16" s="69">
        <f>SUM(G5:G14)</f>
        <v>1792507.3700000006</v>
      </c>
    </row>
    <row r="17" spans="1:8" ht="11.25" x14ac:dyDescent="0.2">
      <c r="A17" s="15"/>
      <c r="B17" s="16"/>
      <c r="C17" s="16"/>
      <c r="D17" s="36"/>
      <c r="E17" s="17" t="s">
        <v>21</v>
      </c>
      <c r="F17" s="37"/>
      <c r="G17" s="68">
        <v>1792507.3700000006</v>
      </c>
    </row>
    <row r="18" spans="1:8" ht="11.25" customHeight="1" x14ac:dyDescent="0.2">
      <c r="A18" s="41"/>
      <c r="B18" s="75" t="s">
        <v>22</v>
      </c>
      <c r="C18" s="76"/>
      <c r="D18" s="76"/>
      <c r="E18" s="76"/>
      <c r="F18" s="79"/>
      <c r="G18" s="77" t="s">
        <v>19</v>
      </c>
    </row>
    <row r="19" spans="1:8" ht="22.5" x14ac:dyDescent="0.2">
      <c r="A19" s="4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8"/>
    </row>
    <row r="20" spans="1:8" ht="11.25" x14ac:dyDescent="0.2">
      <c r="A20" s="42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1.25" x14ac:dyDescent="0.2">
      <c r="A21" s="38" t="s">
        <v>27</v>
      </c>
      <c r="B21" s="12">
        <f>SUM(B22:B29)</f>
        <v>0</v>
      </c>
      <c r="C21" s="60">
        <f>SUM(C22:C29)</f>
        <v>0</v>
      </c>
      <c r="D21" s="12">
        <f>B21+C21</f>
        <v>0</v>
      </c>
      <c r="E21" s="60">
        <f>SUM(E22:E29)</f>
        <v>0</v>
      </c>
      <c r="F21" s="12">
        <f>SUM(F22:F29)</f>
        <v>0</v>
      </c>
      <c r="G21" s="57">
        <f>F21-B21</f>
        <v>0</v>
      </c>
    </row>
    <row r="22" spans="1:8" ht="11.25" x14ac:dyDescent="0.2">
      <c r="A22" s="66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58">
        <f>F22-B22</f>
        <v>0</v>
      </c>
      <c r="H22" s="13"/>
    </row>
    <row r="23" spans="1:8" ht="11.25" x14ac:dyDescent="0.2">
      <c r="A23" s="66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58">
        <f t="shared" ref="G23:G29" si="4">F23-B23</f>
        <v>0</v>
      </c>
      <c r="H23" s="13"/>
    </row>
    <row r="24" spans="1:8" ht="11.25" x14ac:dyDescent="0.2">
      <c r="A24" s="66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58">
        <f t="shared" si="4"/>
        <v>0</v>
      </c>
      <c r="H24" s="13"/>
    </row>
    <row r="25" spans="1:8" ht="11.25" x14ac:dyDescent="0.2">
      <c r="A25" s="66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58">
        <f t="shared" si="4"/>
        <v>0</v>
      </c>
      <c r="H25" s="13"/>
    </row>
    <row r="26" spans="1:8" ht="11.25" x14ac:dyDescent="0.2">
      <c r="A26" s="66" t="s">
        <v>28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58">
        <f t="shared" si="4"/>
        <v>0</v>
      </c>
      <c r="H26" s="13"/>
    </row>
    <row r="27" spans="1:8" ht="11.25" x14ac:dyDescent="0.2">
      <c r="A27" s="66" t="s">
        <v>29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58">
        <f t="shared" si="4"/>
        <v>0</v>
      </c>
      <c r="H27" s="13"/>
    </row>
    <row r="28" spans="1:8" ht="22.5" x14ac:dyDescent="0.2">
      <c r="A28" s="66" t="s">
        <v>30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58">
        <f t="shared" si="4"/>
        <v>0</v>
      </c>
      <c r="H28" s="13"/>
    </row>
    <row r="29" spans="1:8" ht="22.5" x14ac:dyDescent="0.2">
      <c r="A29" s="66" t="s">
        <v>26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58">
        <f t="shared" si="4"/>
        <v>0</v>
      </c>
      <c r="H29" s="13"/>
    </row>
    <row r="30" spans="1:8" ht="11.25" x14ac:dyDescent="0.2">
      <c r="A30" s="66"/>
      <c r="B30" s="13"/>
      <c r="C30" s="25"/>
      <c r="D30" s="13"/>
      <c r="E30" s="25"/>
      <c r="F30" s="13"/>
      <c r="G30" s="58"/>
    </row>
    <row r="31" spans="1:8" ht="39.6" customHeight="1" x14ac:dyDescent="0.2">
      <c r="A31" s="43" t="s">
        <v>36</v>
      </c>
      <c r="B31" s="14">
        <f>SUM(B32:B35)</f>
        <v>731985912</v>
      </c>
      <c r="C31" s="26">
        <f>SUM(C32:C35)</f>
        <v>1792507.37</v>
      </c>
      <c r="D31" s="14">
        <f>B31+C31</f>
        <v>733778419.37</v>
      </c>
      <c r="E31" s="26">
        <f>SUM(E32:E35)</f>
        <v>733778419.37</v>
      </c>
      <c r="F31" s="14">
        <f>SUM(F32:F35)</f>
        <v>733778419.37</v>
      </c>
      <c r="G31" s="59">
        <f>F31-B31</f>
        <v>1792507.3700000048</v>
      </c>
    </row>
    <row r="32" spans="1:8" ht="11.25" x14ac:dyDescent="0.2">
      <c r="A32" s="66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58">
        <f t="shared" ref="G32:G35" si="6">F32-B32</f>
        <v>0</v>
      </c>
    </row>
    <row r="33" spans="1:7" ht="11.25" x14ac:dyDescent="0.2">
      <c r="A33" s="66" t="s">
        <v>31</v>
      </c>
      <c r="B33" s="13">
        <v>10517584</v>
      </c>
      <c r="C33" s="25">
        <v>1334354.73</v>
      </c>
      <c r="D33" s="13">
        <f t="shared" si="5"/>
        <v>11851938.73</v>
      </c>
      <c r="E33" s="25">
        <v>11851938.73</v>
      </c>
      <c r="F33" s="13">
        <v>11851938.73</v>
      </c>
      <c r="G33" s="58">
        <f t="shared" si="6"/>
        <v>1334354.7300000004</v>
      </c>
    </row>
    <row r="34" spans="1:7" ht="22.5" x14ac:dyDescent="0.2">
      <c r="A34" s="66" t="s">
        <v>32</v>
      </c>
      <c r="B34" s="13">
        <v>1730000</v>
      </c>
      <c r="C34" s="25">
        <v>458152.64</v>
      </c>
      <c r="D34" s="13">
        <f t="shared" si="5"/>
        <v>2188152.64</v>
      </c>
      <c r="E34" s="25">
        <v>2188152.64</v>
      </c>
      <c r="F34" s="13">
        <v>2188152.64</v>
      </c>
      <c r="G34" s="58">
        <f t="shared" si="6"/>
        <v>458152.64000000013</v>
      </c>
    </row>
    <row r="35" spans="1:7" ht="22.5" x14ac:dyDescent="0.2">
      <c r="A35" s="66" t="s">
        <v>26</v>
      </c>
      <c r="B35" s="13">
        <v>719738328</v>
      </c>
      <c r="C35" s="25">
        <v>0</v>
      </c>
      <c r="D35" s="13">
        <f t="shared" si="5"/>
        <v>719738328</v>
      </c>
      <c r="E35" s="25">
        <v>719738328</v>
      </c>
      <c r="F35" s="13">
        <v>719738328</v>
      </c>
      <c r="G35" s="58">
        <f t="shared" si="6"/>
        <v>0</v>
      </c>
    </row>
    <row r="36" spans="1:7" ht="11.25" x14ac:dyDescent="0.2">
      <c r="A36" s="66"/>
      <c r="B36" s="13"/>
      <c r="C36" s="25"/>
      <c r="D36" s="13"/>
      <c r="E36" s="25"/>
      <c r="F36" s="13"/>
      <c r="G36" s="58"/>
    </row>
    <row r="37" spans="1:7" ht="11.25" x14ac:dyDescent="0.2">
      <c r="A37" s="19" t="s">
        <v>33</v>
      </c>
      <c r="B37" s="14">
        <f>B38</f>
        <v>0</v>
      </c>
      <c r="C37" s="26">
        <f>C38</f>
        <v>29129619.960000001</v>
      </c>
      <c r="D37" s="14">
        <f>B37+C37</f>
        <v>29129619.960000001</v>
      </c>
      <c r="E37" s="26">
        <f>E38</f>
        <v>0</v>
      </c>
      <c r="F37" s="14">
        <f>F38</f>
        <v>0</v>
      </c>
      <c r="G37" s="59">
        <f>F37-B37</f>
        <v>0</v>
      </c>
    </row>
    <row r="38" spans="1:7" ht="11.25" x14ac:dyDescent="0.2">
      <c r="A38" s="66" t="s">
        <v>6</v>
      </c>
      <c r="B38" s="13">
        <v>0</v>
      </c>
      <c r="C38" s="25">
        <v>29129619.960000001</v>
      </c>
      <c r="D38" s="13">
        <f>B38+C38</f>
        <v>29129619.960000001</v>
      </c>
      <c r="E38" s="25">
        <v>0</v>
      </c>
      <c r="F38" s="13">
        <v>0</v>
      </c>
      <c r="G38" s="58">
        <f t="shared" ref="G38" si="7">F38-B38</f>
        <v>0</v>
      </c>
    </row>
    <row r="39" spans="1:7" ht="11.25" x14ac:dyDescent="0.2">
      <c r="A39" s="47"/>
      <c r="B39" s="48"/>
      <c r="C39" s="55"/>
      <c r="D39" s="48"/>
      <c r="E39" s="55"/>
      <c r="F39" s="48"/>
      <c r="G39" s="56"/>
    </row>
    <row r="40" spans="1:7" ht="11.25" x14ac:dyDescent="0.2">
      <c r="A40" s="53" t="s">
        <v>13</v>
      </c>
      <c r="B40" s="54">
        <f t="shared" ref="B40:F40" si="8">B21+B31+B37</f>
        <v>731985912</v>
      </c>
      <c r="C40" s="54">
        <f t="shared" si="8"/>
        <v>30922127.330000002</v>
      </c>
      <c r="D40" s="54">
        <f t="shared" si="8"/>
        <v>762908039.33000004</v>
      </c>
      <c r="E40" s="54">
        <f t="shared" si="8"/>
        <v>733778419.37</v>
      </c>
      <c r="F40" s="54">
        <f t="shared" si="8"/>
        <v>733778419.37</v>
      </c>
      <c r="G40" s="69">
        <f>+G31+G37+G21</f>
        <v>1792507.3700000048</v>
      </c>
    </row>
    <row r="41" spans="1:7" ht="11.25" x14ac:dyDescent="0.2">
      <c r="A41" s="15"/>
      <c r="B41" s="16"/>
      <c r="C41" s="16"/>
      <c r="D41" s="16"/>
      <c r="E41" s="17" t="s">
        <v>21</v>
      </c>
      <c r="F41" s="18"/>
      <c r="G41" s="68">
        <v>1792507.3700000006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1"/>
      <c r="B43" s="75" t="s">
        <v>22</v>
      </c>
      <c r="C43" s="76"/>
      <c r="D43" s="76"/>
      <c r="E43" s="76"/>
      <c r="F43" s="79"/>
      <c r="G43" s="77" t="s">
        <v>19</v>
      </c>
    </row>
    <row r="44" spans="1:7" ht="22.5" x14ac:dyDescent="0.2">
      <c r="A44" s="44" t="s">
        <v>49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8"/>
    </row>
    <row r="45" spans="1:7" ht="11.25" customHeight="1" x14ac:dyDescent="0.2">
      <c r="A45" s="42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37</v>
      </c>
      <c r="B46" s="14">
        <f>SUM(B47:B53)</f>
        <v>731985912</v>
      </c>
      <c r="C46" s="14">
        <f>SUM(C47:C53)</f>
        <v>30922127.330000002</v>
      </c>
      <c r="D46" s="14">
        <f t="shared" ref="D46:D53" si="9">B46+C46</f>
        <v>762908039.33000004</v>
      </c>
      <c r="E46" s="14">
        <f>SUM(E47:E53)</f>
        <v>733778419.37</v>
      </c>
      <c r="F46" s="14">
        <f>SUM(F47:F53)</f>
        <v>733778419.37</v>
      </c>
      <c r="G46" s="14">
        <f t="shared" ref="G46:G53" si="10">F46-B46</f>
        <v>1792507.3700000048</v>
      </c>
    </row>
    <row r="47" spans="1:7" ht="11.25" x14ac:dyDescent="0.2">
      <c r="A47" s="66" t="s">
        <v>38</v>
      </c>
      <c r="B47" s="13">
        <v>731985912</v>
      </c>
      <c r="C47" s="13">
        <v>1792507.37</v>
      </c>
      <c r="D47" s="13">
        <f t="shared" si="9"/>
        <v>733778419.37</v>
      </c>
      <c r="E47" s="13">
        <v>733778419.37</v>
      </c>
      <c r="F47" s="13">
        <v>733778419.37</v>
      </c>
      <c r="G47" s="14">
        <f t="shared" si="10"/>
        <v>1792507.3700000048</v>
      </c>
    </row>
    <row r="48" spans="1:7" ht="11.25" x14ac:dyDescent="0.2">
      <c r="A48" s="66" t="s">
        <v>39</v>
      </c>
      <c r="B48" s="13">
        <v>0</v>
      </c>
      <c r="C48" s="13">
        <v>0</v>
      </c>
      <c r="D48" s="13">
        <f t="shared" si="9"/>
        <v>0</v>
      </c>
      <c r="E48" s="13">
        <v>0</v>
      </c>
      <c r="F48" s="13">
        <v>0</v>
      </c>
      <c r="G48" s="14">
        <f t="shared" si="10"/>
        <v>0</v>
      </c>
    </row>
    <row r="49" spans="1:7" ht="11.25" x14ac:dyDescent="0.2">
      <c r="A49" s="66" t="s">
        <v>40</v>
      </c>
      <c r="B49" s="13">
        <v>0</v>
      </c>
      <c r="C49" s="13">
        <v>0</v>
      </c>
      <c r="D49" s="13">
        <f t="shared" si="9"/>
        <v>0</v>
      </c>
      <c r="E49" s="13">
        <v>0</v>
      </c>
      <c r="F49" s="13">
        <v>0</v>
      </c>
      <c r="G49" s="14">
        <f t="shared" si="10"/>
        <v>0</v>
      </c>
    </row>
    <row r="50" spans="1:7" ht="11.25" x14ac:dyDescent="0.2">
      <c r="A50" s="66" t="s">
        <v>41</v>
      </c>
      <c r="B50" s="13">
        <v>0</v>
      </c>
      <c r="C50" s="13">
        <v>0</v>
      </c>
      <c r="D50" s="13">
        <f t="shared" si="9"/>
        <v>0</v>
      </c>
      <c r="E50" s="13">
        <v>0</v>
      </c>
      <c r="F50" s="13">
        <v>0</v>
      </c>
      <c r="G50" s="14">
        <f t="shared" si="10"/>
        <v>0</v>
      </c>
    </row>
    <row r="51" spans="1:7" ht="11.25" x14ac:dyDescent="0.2">
      <c r="A51" s="66" t="s">
        <v>42</v>
      </c>
      <c r="B51" s="13">
        <v>0</v>
      </c>
      <c r="C51" s="13">
        <v>0</v>
      </c>
      <c r="D51" s="13">
        <f t="shared" si="9"/>
        <v>0</v>
      </c>
      <c r="E51" s="13">
        <v>0</v>
      </c>
      <c r="F51" s="13">
        <v>0</v>
      </c>
      <c r="G51" s="14">
        <f t="shared" si="10"/>
        <v>0</v>
      </c>
    </row>
    <row r="52" spans="1:7" ht="11.25" x14ac:dyDescent="0.2">
      <c r="A52" s="66" t="s">
        <v>43</v>
      </c>
      <c r="B52" s="13">
        <v>0</v>
      </c>
      <c r="C52" s="13">
        <v>0</v>
      </c>
      <c r="D52" s="13">
        <f t="shared" si="9"/>
        <v>0</v>
      </c>
      <c r="E52" s="13">
        <v>0</v>
      </c>
      <c r="F52" s="13">
        <v>0</v>
      </c>
      <c r="G52" s="14">
        <f t="shared" si="10"/>
        <v>0</v>
      </c>
    </row>
    <row r="53" spans="1:7" ht="11.25" x14ac:dyDescent="0.2">
      <c r="A53" s="66" t="s">
        <v>44</v>
      </c>
      <c r="B53" s="13">
        <v>0</v>
      </c>
      <c r="C53" s="13">
        <v>29129619.960000001</v>
      </c>
      <c r="D53" s="13">
        <f t="shared" si="9"/>
        <v>29129619.960000001</v>
      </c>
      <c r="E53" s="13">
        <v>0</v>
      </c>
      <c r="F53" s="13">
        <v>0</v>
      </c>
      <c r="G53" s="14">
        <f t="shared" si="10"/>
        <v>0</v>
      </c>
    </row>
    <row r="54" spans="1:7" ht="12" x14ac:dyDescent="0.2">
      <c r="A54" s="31"/>
      <c r="B54" s="28"/>
      <c r="C54" s="28"/>
      <c r="D54" s="28"/>
      <c r="E54" s="28"/>
      <c r="F54" s="28"/>
      <c r="G54" s="28"/>
    </row>
    <row r="55" spans="1:7" ht="11.25" x14ac:dyDescent="0.2">
      <c r="A55" s="19" t="s">
        <v>45</v>
      </c>
      <c r="B55" s="14">
        <f>SUM(B56:B58)</f>
        <v>0</v>
      </c>
      <c r="C55" s="14">
        <f>SUM(C56:C58)</f>
        <v>0</v>
      </c>
      <c r="D55" s="14">
        <f>B55+C55</f>
        <v>0</v>
      </c>
      <c r="E55" s="14">
        <f>SUM(E56:E58)</f>
        <v>0</v>
      </c>
      <c r="F55" s="14">
        <f>SUM(F56:F58)</f>
        <v>0</v>
      </c>
      <c r="G55" s="14">
        <f>F55-B55</f>
        <v>0</v>
      </c>
    </row>
    <row r="56" spans="1:7" ht="11.25" x14ac:dyDescent="0.2">
      <c r="A56" s="66" t="s">
        <v>46</v>
      </c>
      <c r="B56" s="13">
        <v>0</v>
      </c>
      <c r="C56" s="13">
        <v>0</v>
      </c>
      <c r="D56" s="13">
        <f>B56+C56</f>
        <v>0</v>
      </c>
      <c r="E56" s="13">
        <v>0</v>
      </c>
      <c r="F56" s="13">
        <v>0</v>
      </c>
      <c r="G56" s="14">
        <f>F56-B56</f>
        <v>0</v>
      </c>
    </row>
    <row r="57" spans="1:7" ht="11.25" x14ac:dyDescent="0.2">
      <c r="A57" s="66" t="s">
        <v>47</v>
      </c>
      <c r="B57" s="13">
        <v>0</v>
      </c>
      <c r="C57" s="13">
        <v>0</v>
      </c>
      <c r="D57" s="13">
        <f>B57+C57</f>
        <v>0</v>
      </c>
      <c r="E57" s="13">
        <v>0</v>
      </c>
      <c r="F57" s="13">
        <v>0</v>
      </c>
      <c r="G57" s="14">
        <f>F57-B57</f>
        <v>0</v>
      </c>
    </row>
    <row r="58" spans="1:7" ht="11.25" x14ac:dyDescent="0.2">
      <c r="A58" s="66" t="s">
        <v>48</v>
      </c>
      <c r="B58" s="13">
        <v>0</v>
      </c>
      <c r="C58" s="13">
        <v>0</v>
      </c>
      <c r="D58" s="13">
        <f>B58+C58</f>
        <v>0</v>
      </c>
      <c r="E58" s="13">
        <v>0</v>
      </c>
      <c r="F58" s="13">
        <v>0</v>
      </c>
      <c r="G58" s="14">
        <f>F58-B58</f>
        <v>0</v>
      </c>
    </row>
    <row r="59" spans="1:7" ht="12" x14ac:dyDescent="0.2">
      <c r="A59" s="61"/>
      <c r="B59" s="48"/>
      <c r="C59" s="48"/>
      <c r="D59" s="48"/>
      <c r="E59" s="48"/>
      <c r="F59" s="48"/>
      <c r="G59" s="62"/>
    </row>
    <row r="60" spans="1:7" ht="12" x14ac:dyDescent="0.2">
      <c r="A60" s="67" t="s">
        <v>13</v>
      </c>
      <c r="B60" s="23">
        <f>+B46+B55</f>
        <v>731985912</v>
      </c>
      <c r="C60" s="23">
        <f>+C46+C55</f>
        <v>30922127.330000002</v>
      </c>
      <c r="D60" s="23">
        <f t="shared" ref="D60" si="11">+B60+C60</f>
        <v>762908039.33000004</v>
      </c>
      <c r="E60" s="23">
        <f>+E46+E55</f>
        <v>733778419.37</v>
      </c>
      <c r="F60" s="23">
        <f>+F46+F55</f>
        <v>733778419.37</v>
      </c>
      <c r="G60" s="69">
        <f>+G46+G55</f>
        <v>1792507.3700000048</v>
      </c>
    </row>
    <row r="61" spans="1:7" ht="12" x14ac:dyDescent="0.2">
      <c r="A61" s="29"/>
      <c r="B61" s="30"/>
      <c r="C61" s="30"/>
      <c r="D61" s="30"/>
      <c r="E61" s="45" t="s">
        <v>21</v>
      </c>
      <c r="F61" s="46"/>
      <c r="G61" s="68">
        <v>1792507.3700000006</v>
      </c>
    </row>
    <row r="62" spans="1:7" ht="11.25" x14ac:dyDescent="0.2">
      <c r="A62" s="24"/>
      <c r="B62" s="25"/>
      <c r="C62" s="25"/>
      <c r="D62" s="25"/>
      <c r="E62" s="26"/>
      <c r="F62" s="26"/>
      <c r="G62" s="27"/>
    </row>
    <row r="63" spans="1:7" ht="11.25" x14ac:dyDescent="0.2"/>
    <row r="64" spans="1:7" ht="11.25" customHeight="1" x14ac:dyDescent="0.2">
      <c r="A64" s="39" t="s">
        <v>34</v>
      </c>
      <c r="B64" s="39"/>
      <c r="C64" s="39"/>
      <c r="D64" s="39"/>
      <c r="E64" s="39"/>
      <c r="F64" s="39"/>
      <c r="G64" s="39"/>
    </row>
    <row r="65" spans="1:7" ht="11.25" x14ac:dyDescent="0.2">
      <c r="A65" s="40" t="s">
        <v>35</v>
      </c>
      <c r="B65" s="40"/>
      <c r="C65" s="40"/>
      <c r="D65" s="40"/>
      <c r="E65" s="40"/>
      <c r="F65" s="40"/>
      <c r="G65" s="40"/>
    </row>
    <row r="66" spans="1:7" ht="24.75" customHeight="1" x14ac:dyDescent="0.2">
      <c r="A66" s="74" t="s">
        <v>52</v>
      </c>
      <c r="B66" s="74"/>
      <c r="C66" s="74"/>
      <c r="D66" s="74"/>
      <c r="E66" s="74"/>
      <c r="F66" s="74"/>
      <c r="G66" s="74"/>
    </row>
    <row r="67" spans="1:7" ht="12" customHeight="1" x14ac:dyDescent="0.2">
      <c r="A67" s="70" t="s">
        <v>51</v>
      </c>
      <c r="B67" s="70"/>
      <c r="C67" s="70"/>
      <c r="D67" s="70"/>
      <c r="E67" s="70"/>
      <c r="F67" s="70"/>
      <c r="G67" s="70"/>
    </row>
  </sheetData>
  <sheetProtection formatCells="0" formatColumns="0" formatRows="0" insertRows="0" autoFilter="0"/>
  <mergeCells count="9">
    <mergeCell ref="A67:G67"/>
    <mergeCell ref="A1:G1"/>
    <mergeCell ref="A66:G66"/>
    <mergeCell ref="B2:F2"/>
    <mergeCell ref="G2:G3"/>
    <mergeCell ref="B18:F18"/>
    <mergeCell ref="G18:G19"/>
    <mergeCell ref="B43:F43"/>
    <mergeCell ref="G43:G4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2025-01-23T15:45:49Z</cp:lastPrinted>
  <dcterms:created xsi:type="dcterms:W3CDTF">2012-12-11T20:48:19Z</dcterms:created>
  <dcterms:modified xsi:type="dcterms:W3CDTF">2025-01-27T18:22:21Z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