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4to Trimestre\2_Digitales\"/>
    </mc:Choice>
  </mc:AlternateContent>
  <xr:revisionPtr revIDLastSave="0" documentId="13_ncr:1_{DFFF5B01-777B-4A28-9750-EA3D96FD77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  <sheet name="CFF" sheetId="3" r:id="rId2"/>
    <sheet name="CRI-COG-DEVENGADO" sheetId="2" r:id="rId3"/>
  </sheets>
  <definedNames>
    <definedName name="_xlnm._FilterDatabase" localSheetId="1" hidden="1">CFF!$A$1:$H$15</definedName>
    <definedName name="_xlnm.Print_Area" localSheetId="1">CFF!$A$1:$H$63</definedName>
    <definedName name="_xlnm.Print_Area" localSheetId="2">'CRI-COG-DEVENGADO'!$A$1:$O$63</definedName>
    <definedName name="_xlnm.Print_Area" localSheetId="0">FFF!$A:$E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I41" i="2" l="1"/>
  <c r="H41" i="2"/>
  <c r="G41" i="2"/>
  <c r="F41" i="2"/>
  <c r="E41" i="2"/>
  <c r="D41" i="2"/>
  <c r="C41" i="2"/>
  <c r="C30" i="2"/>
  <c r="I30" i="2"/>
  <c r="H30" i="2"/>
  <c r="G30" i="2"/>
  <c r="F30" i="2"/>
  <c r="E30" i="2"/>
  <c r="D30" i="2"/>
  <c r="H22" i="2"/>
  <c r="H14" i="2" s="1"/>
  <c r="H21" i="2"/>
  <c r="H20" i="2"/>
  <c r="H19" i="2"/>
  <c r="H18" i="2"/>
  <c r="H17" i="2"/>
  <c r="H16" i="2"/>
  <c r="H15" i="2"/>
  <c r="G14" i="2"/>
  <c r="F14" i="2"/>
  <c r="E14" i="2"/>
  <c r="D14" i="2"/>
  <c r="C14" i="2"/>
  <c r="E13" i="2"/>
  <c r="H3" i="2"/>
  <c r="G3" i="2"/>
  <c r="F3" i="2"/>
  <c r="E3" i="2"/>
  <c r="D3" i="2"/>
  <c r="C3" i="2"/>
  <c r="H41" i="3"/>
  <c r="G41" i="3"/>
  <c r="F41" i="3"/>
  <c r="E41" i="3"/>
  <c r="D41" i="3"/>
  <c r="C41" i="3"/>
  <c r="H33" i="3"/>
  <c r="G33" i="3"/>
  <c r="E33" i="3"/>
  <c r="D33" i="3"/>
  <c r="C33" i="3"/>
  <c r="H26" i="3"/>
  <c r="G26" i="3"/>
  <c r="F26" i="3"/>
  <c r="E26" i="3"/>
  <c r="D26" i="3"/>
  <c r="C26" i="3"/>
  <c r="H18" i="3"/>
  <c r="D18" i="3"/>
  <c r="E18" i="3"/>
  <c r="G18" i="3"/>
  <c r="F18" i="3"/>
  <c r="C18" i="3"/>
  <c r="H11" i="3"/>
  <c r="G11" i="3"/>
  <c r="F11" i="3"/>
  <c r="E11" i="3"/>
  <c r="D11" i="3"/>
  <c r="C11" i="3"/>
  <c r="G3" i="3"/>
  <c r="F3" i="3"/>
  <c r="D3" i="3"/>
  <c r="C3" i="3"/>
  <c r="B35" i="1"/>
  <c r="D27" i="1"/>
  <c r="C27" i="1"/>
  <c r="C39" i="1" s="1"/>
  <c r="B27" i="1"/>
  <c r="D14" i="1"/>
  <c r="C14" i="1"/>
  <c r="B14" i="1"/>
  <c r="D3" i="1"/>
  <c r="C3" i="1"/>
  <c r="C24" i="1" s="1"/>
  <c r="B3" i="1"/>
  <c r="F33" i="3" l="1"/>
  <c r="B39" i="1"/>
  <c r="B24" i="1"/>
  <c r="D24" i="1"/>
  <c r="H3" i="3"/>
  <c r="E3" i="3"/>
  <c r="E51" i="2" l="1"/>
  <c r="D51" i="2"/>
  <c r="N50" i="2"/>
  <c r="J50" i="2"/>
  <c r="O50" i="2" s="1"/>
  <c r="N49" i="2"/>
  <c r="J49" i="2"/>
  <c r="O49" i="2" s="1"/>
  <c r="N48" i="2"/>
  <c r="J48" i="2"/>
  <c r="O48" i="2" s="1"/>
  <c r="N47" i="2"/>
  <c r="J47" i="2"/>
  <c r="N46" i="2"/>
  <c r="J46" i="2"/>
  <c r="O46" i="2" s="1"/>
  <c r="N45" i="2"/>
  <c r="J45" i="2"/>
  <c r="O45" i="2" s="1"/>
  <c r="N44" i="2"/>
  <c r="J44" i="2"/>
  <c r="N43" i="2"/>
  <c r="J43" i="2"/>
  <c r="N42" i="2"/>
  <c r="N41" i="2" s="1"/>
  <c r="J42" i="2"/>
  <c r="O42" i="2" s="1"/>
  <c r="M41" i="2"/>
  <c r="L41" i="2"/>
  <c r="K41" i="2"/>
  <c r="N40" i="2"/>
  <c r="J40" i="2"/>
  <c r="O40" i="2" s="1"/>
  <c r="N39" i="2"/>
  <c r="J39" i="2"/>
  <c r="O39" i="2" s="1"/>
  <c r="N38" i="2"/>
  <c r="J38" i="2"/>
  <c r="O38" i="2" s="1"/>
  <c r="N37" i="2"/>
  <c r="J37" i="2"/>
  <c r="O37" i="2" s="1"/>
  <c r="N36" i="2"/>
  <c r="J36" i="2"/>
  <c r="O36" i="2" s="1"/>
  <c r="N35" i="2"/>
  <c r="J35" i="2"/>
  <c r="N34" i="2"/>
  <c r="J34" i="2"/>
  <c r="O34" i="2" s="1"/>
  <c r="N33" i="2"/>
  <c r="J33" i="2"/>
  <c r="O33" i="2" s="1"/>
  <c r="N32" i="2"/>
  <c r="N30" i="2" s="1"/>
  <c r="J32" i="2"/>
  <c r="N31" i="2"/>
  <c r="J31" i="2"/>
  <c r="O31" i="2" s="1"/>
  <c r="M30" i="2"/>
  <c r="M51" i="2" s="1"/>
  <c r="L30" i="2"/>
  <c r="L51" i="2" s="1"/>
  <c r="K30" i="2"/>
  <c r="K51" i="2" s="1"/>
  <c r="I51" i="2"/>
  <c r="H51" i="2"/>
  <c r="G51" i="2"/>
  <c r="F51" i="2"/>
  <c r="G24" i="2"/>
  <c r="F24" i="2"/>
  <c r="E24" i="2"/>
  <c r="D24" i="2"/>
  <c r="C24" i="2"/>
  <c r="H45" i="3"/>
  <c r="F45" i="3"/>
  <c r="E45" i="3"/>
  <c r="D45" i="3"/>
  <c r="C45" i="3"/>
  <c r="C30" i="3"/>
  <c r="H30" i="3"/>
  <c r="G30" i="3"/>
  <c r="F30" i="3"/>
  <c r="G15" i="3"/>
  <c r="F15" i="3"/>
  <c r="D15" i="3"/>
  <c r="C15" i="3"/>
  <c r="J41" i="2" l="1"/>
  <c r="O43" i="2"/>
  <c r="O47" i="2"/>
  <c r="O35" i="2"/>
  <c r="G45" i="3"/>
  <c r="E30" i="3"/>
  <c r="D30" i="3"/>
  <c r="J30" i="2"/>
  <c r="N51" i="2"/>
  <c r="O32" i="2"/>
  <c r="O30" i="2" s="1"/>
  <c r="O44" i="2"/>
  <c r="C51" i="2"/>
  <c r="H24" i="2"/>
  <c r="H15" i="3"/>
  <c r="E15" i="3"/>
  <c r="O41" i="2" l="1"/>
  <c r="J51" i="2"/>
  <c r="O51" i="2"/>
</calcChain>
</file>

<file path=xl/sharedStrings.xml><?xml version="1.0" encoding="utf-8"?>
<sst xmlns="http://schemas.openxmlformats.org/spreadsheetml/2006/main" count="163" uniqueCount="60">
  <si>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</si>
  <si>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</si>
  <si>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</si>
  <si>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</si>
  <si>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</si>
  <si>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</si>
  <si>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</si>
  <si>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</si>
  <si>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</si>
  <si>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</si>
  <si>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</si>
  <si>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</si>
  <si>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</si>
  <si>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</si>
  <si>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</si>
  <si>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</si>
  <si>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</si>
  <si>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</si>
  <si>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</si>
  <si>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</si>
  <si>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</si>
  <si>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</si>
  <si>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</si>
  <si>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</si>
  <si>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</si>
  <si>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</si>
  <si>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</si>
  <si>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</si>
  <si>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</si>
  <si>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</si>
  <si>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</si>
  <si>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</si>
  <si>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</si>
  <si>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</si>
  <si>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Estimado / Aprobado</t>
  </si>
  <si>
    <t>Recaudado / Pagado</t>
  </si>
  <si>
    <t>Ampliaciones/ Reducciones</t>
  </si>
  <si>
    <t>Modificado</t>
  </si>
  <si>
    <t>CxC/
CxP</t>
  </si>
  <si>
    <t xml:space="preserve">Estimado </t>
  </si>
  <si>
    <t>Ampliaciones / Reducciones</t>
  </si>
  <si>
    <t>Recaudado</t>
  </si>
  <si>
    <t>CxC</t>
  </si>
  <si>
    <t>No etiquetado</t>
  </si>
  <si>
    <t>Financiamiento Externo</t>
  </si>
  <si>
    <t>Otros Recursos LD</t>
  </si>
  <si>
    <t>Otros Recursos TFE</t>
  </si>
  <si>
    <t>Total Ingreso</t>
  </si>
  <si>
    <t>Aprobado</t>
  </si>
  <si>
    <t>Pagado</t>
  </si>
  <si>
    <t>CxP</t>
  </si>
  <si>
    <t>Total Gasto</t>
  </si>
  <si>
    <t>CxC/CxP</t>
  </si>
  <si>
    <t>Total</t>
  </si>
  <si>
    <t>NE</t>
  </si>
  <si>
    <t>E</t>
  </si>
  <si>
    <t>Poder Legislativo del Estado de Guanajuato
Flujo de Fondos
Del 01 de Enero al 31 de Diciembre de 2024</t>
  </si>
  <si>
    <t>Poder Legislativo del Estado de Guanajuato
Flujo de Fondos (Fuente de Financiamiento)
Del 01 de Enero al 31 de Diciembre de 2024</t>
  </si>
  <si>
    <t>Poder Legislativo del Estado de Guanajuato
Flujo de Fondos (Rubro y Capítulo)
Del 01 de Enero al 31 de Diciembre de 2024</t>
  </si>
  <si>
    <t>Poder Legislativo del Estado de Guanajuato
Flujo de Fondos (Base Devengado)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</si>
</sst>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0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3" fillId="0" borderId="14" xfId="0" applyFont="1" applyBorder="1" applyAlignment="1">
      <alignment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7" xfId="2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Protection="1">
      <protection locked="0"/>
    </xf>
    <xf numFmtId="0" fontId="3" fillId="0" borderId="15" xfId="2" quotePrefix="1" applyFont="1" applyBorder="1" applyAlignment="1">
      <alignment horizontal="left" vertical="top"/>
    </xf>
    <xf numFmtId="4" fontId="3" fillId="0" borderId="3" xfId="0" applyNumberFormat="1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/>
      <protection locked="0"/>
    </xf>
    <xf numFmtId="0" fontId="3" fillId="0" borderId="14" xfId="2" applyFont="1" applyBorder="1" applyAlignment="1" applyProtection="1">
      <alignment horizontal="left" vertical="top"/>
      <protection locked="0"/>
    </xf>
    <xf numFmtId="4" fontId="3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4" fillId="0" borderId="6" xfId="2" applyFont="1" applyBorder="1" applyAlignment="1" applyProtection="1">
      <alignment horizontal="left" vertical="top" inden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2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9" xfId="2" quotePrefix="1" applyFont="1" applyBorder="1" applyAlignment="1">
      <alignment horizontal="left" vertical="top"/>
    </xf>
    <xf numFmtId="4" fontId="3" fillId="0" borderId="3" xfId="2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Border="1" applyProtection="1">
      <protection locked="0"/>
    </xf>
    <xf numFmtId="0" fontId="4" fillId="2" borderId="10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9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vertical="center" wrapText="1"/>
    </xf>
    <xf numFmtId="4" fontId="4" fillId="2" borderId="12" xfId="2" applyNumberFormat="1" applyFont="1" applyFill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top"/>
      <protection locked="0"/>
    </xf>
    <xf numFmtId="4" fontId="3" fillId="2" borderId="12" xfId="0" applyNumberFormat="1" applyFont="1" applyFill="1" applyBorder="1" applyAlignment="1">
      <alignment vertical="center" wrapText="1"/>
    </xf>
    <xf numFmtId="0" fontId="4" fillId="0" borderId="7" xfId="2" quotePrefix="1" applyFont="1" applyBorder="1" applyAlignment="1" applyProtection="1">
      <alignment horizontal="center" vertical="top"/>
      <protection locked="0"/>
    </xf>
    <xf numFmtId="4" fontId="3" fillId="2" borderId="3" xfId="0" applyNumberFormat="1" applyFont="1" applyFill="1" applyBorder="1" applyAlignment="1">
      <alignment vertical="center" wrapText="1"/>
    </xf>
    <xf numFmtId="0" fontId="3" fillId="0" borderId="0" xfId="2" applyFont="1" applyAlignment="1" applyProtection="1">
      <alignment horizontal="left" vertical="top"/>
      <protection locked="0"/>
    </xf>
    <xf numFmtId="4" fontId="2" fillId="0" borderId="0" xfId="0" applyNumberFormat="1" applyFont="1"/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0</xdr:row>
      <xdr:rowOff>57150</xdr:rowOff>
    </xdr:from>
    <xdr:to>
      <xdr:col>3</xdr:col>
      <xdr:colOff>1085850</xdr:colOff>
      <xdr:row>0</xdr:row>
      <xdr:rowOff>697297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F1E010-58A7-4EE4-94C6-F943299E6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6" y="57150"/>
          <a:ext cx="1076324" cy="640147"/>
        </a:xfrm>
        <a:prstGeom prst="rect">
          <a:avLst/>
        </a:prstGeom>
      </xdr:spPr>
    </xdr:pic>
    <xdr:clientData/>
  </xdr:twoCellAnchor>
  <xdr:twoCellAnchor>
    <xdr:from>
      <xdr:col>0</xdr:col>
      <xdr:colOff>1032933</xdr:colOff>
      <xdr:row>48</xdr:row>
      <xdr:rowOff>16452</xdr:rowOff>
    </xdr:from>
    <xdr:to>
      <xdr:col>1</xdr:col>
      <xdr:colOff>576887</xdr:colOff>
      <xdr:row>48</xdr:row>
      <xdr:rowOff>16452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9E3114A7-4763-4EC0-B929-BACE596A8C20}"/>
            </a:ext>
          </a:extLst>
        </xdr:cNvPr>
        <xdr:cNvCxnSpPr/>
      </xdr:nvCxnSpPr>
      <xdr:spPr>
        <a:xfrm>
          <a:off x="1032933" y="70205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2034101</xdr:colOff>
      <xdr:row>44</xdr:row>
      <xdr:rowOff>0</xdr:rowOff>
    </xdr:from>
    <xdr:to>
      <xdr:col>0</xdr:col>
      <xdr:colOff>2580778</xdr:colOff>
      <xdr:row>45</xdr:row>
      <xdr:rowOff>105833</xdr:rowOff>
    </xdr:to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id="{86633940-DC76-4C2F-8876-0103EE6B0D7A}"/>
            </a:ext>
          </a:extLst>
        </xdr:cNvPr>
        <xdr:cNvSpPr txBox="1"/>
      </xdr:nvSpPr>
      <xdr:spPr>
        <a:xfrm>
          <a:off x="2034101" y="6496050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132291</xdr:colOff>
      <xdr:row>48</xdr:row>
      <xdr:rowOff>28574</xdr:rowOff>
    </xdr:from>
    <xdr:to>
      <xdr:col>3</xdr:col>
      <xdr:colOff>1174750</xdr:colOff>
      <xdr:row>48</xdr:row>
      <xdr:rowOff>28575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2134E990-1402-41B1-917E-316047AE8CAB}"/>
            </a:ext>
          </a:extLst>
        </xdr:cNvPr>
        <xdr:cNvCxnSpPr/>
      </xdr:nvCxnSpPr>
      <xdr:spPr>
        <a:xfrm flipV="1">
          <a:off x="4443941" y="7032624"/>
          <a:ext cx="228070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673087</xdr:colOff>
      <xdr:row>44</xdr:row>
      <xdr:rowOff>0</xdr:rowOff>
    </xdr:from>
    <xdr:to>
      <xdr:col>3</xdr:col>
      <xdr:colOff>501650</xdr:colOff>
      <xdr:row>46</xdr:row>
      <xdr:rowOff>57150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FE636B36-ABEC-429D-AAA0-0432C187F3DD}"/>
            </a:ext>
          </a:extLst>
        </xdr:cNvPr>
        <xdr:cNvSpPr txBox="1"/>
      </xdr:nvSpPr>
      <xdr:spPr>
        <a:xfrm>
          <a:off x="4984737" y="6496050"/>
          <a:ext cx="106681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812800</xdr:colOff>
      <xdr:row>48</xdr:row>
      <xdr:rowOff>57150</xdr:rowOff>
    </xdr:from>
    <xdr:to>
      <xdr:col>1</xdr:col>
      <xdr:colOff>687781</xdr:colOff>
      <xdr:row>53</xdr:row>
      <xdr:rowOff>19049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5F964123-24CA-4A78-98FA-ACC7791FFA4B}"/>
            </a:ext>
          </a:extLst>
        </xdr:cNvPr>
        <xdr:cNvSpPr txBox="1"/>
      </xdr:nvSpPr>
      <xdr:spPr>
        <a:xfrm>
          <a:off x="812800" y="70612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952500</xdr:colOff>
      <xdr:row>48</xdr:row>
      <xdr:rowOff>92075</xdr:rowOff>
    </xdr:from>
    <xdr:to>
      <xdr:col>4</xdr:col>
      <xdr:colOff>3176</xdr:colOff>
      <xdr:row>53</xdr:row>
      <xdr:rowOff>88899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24B928E3-167E-49A6-B92C-C61AF77DB210}"/>
            </a:ext>
          </a:extLst>
        </xdr:cNvPr>
        <xdr:cNvSpPr txBox="1"/>
      </xdr:nvSpPr>
      <xdr:spPr>
        <a:xfrm>
          <a:off x="3886200" y="7854950"/>
          <a:ext cx="2679701" cy="711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209550</xdr:colOff>
      <xdr:row>0</xdr:row>
      <xdr:rowOff>95251</xdr:rowOff>
    </xdr:from>
    <xdr:to>
      <xdr:col>0</xdr:col>
      <xdr:colOff>1259642</xdr:colOff>
      <xdr:row>0</xdr:row>
      <xdr:rowOff>419101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5ADF7C-E20E-4287-AD2A-D83B805AA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95251"/>
          <a:ext cx="1050092" cy="32385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361950</xdr:rowOff>
    </xdr:from>
    <xdr:to>
      <xdr:col>0</xdr:col>
      <xdr:colOff>1838325</xdr:colOff>
      <xdr:row>1</xdr:row>
      <xdr:rowOff>59193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8ADE6A65-563F-43B4-9E7E-55B9EA92C6B5}"/>
            </a:ext>
          </a:extLst>
        </xdr:cNvPr>
        <xdr:cNvSpPr txBox="1"/>
      </xdr:nvSpPr>
      <xdr:spPr>
        <a:xfrm>
          <a:off x="85725" y="361950"/>
          <a:ext cx="1752600" cy="430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419" sz="7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l"/>
          <a:r>
            <a:rPr lang="es-419" sz="700" b="1">
              <a:solidFill>
                <a:schemeClr val="tx1">
                  <a:lumMod val="75000"/>
                  <a:lumOff val="25000"/>
                </a:schemeClr>
              </a:solidFill>
            </a:rPr>
            <a:t>  CUARTO TRIMESTRE 2024</a:t>
          </a:r>
          <a:endParaRPr lang="es-419" sz="105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76200</xdr:rowOff>
    </xdr:from>
    <xdr:to>
      <xdr:col>7</xdr:col>
      <xdr:colOff>511014</xdr:colOff>
      <xdr:row>0</xdr:row>
      <xdr:rowOff>719510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046B76-C83D-9C91-94E8-16FBB2FA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76200"/>
          <a:ext cx="1072989" cy="640135"/>
        </a:xfrm>
        <a:prstGeom prst="rect">
          <a:avLst/>
        </a:prstGeom>
      </xdr:spPr>
    </xdr:pic>
    <xdr:clientData/>
  </xdr:twoCellAnchor>
  <xdr:twoCellAnchor>
    <xdr:from>
      <xdr:col>0</xdr:col>
      <xdr:colOff>2034101</xdr:colOff>
      <xdr:row>51</xdr:row>
      <xdr:rowOff>0</xdr:rowOff>
    </xdr:from>
    <xdr:to>
      <xdr:col>0</xdr:col>
      <xdr:colOff>2580778</xdr:colOff>
      <xdr:row>52</xdr:row>
      <xdr:rowOff>105833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3FC2171-7C19-45ED-8FE8-0B8D350145E5}"/>
            </a:ext>
          </a:extLst>
        </xdr:cNvPr>
        <xdr:cNvSpPr txBox="1"/>
      </xdr:nvSpPr>
      <xdr:spPr>
        <a:xfrm>
          <a:off x="2030926" y="6524625"/>
          <a:ext cx="553027" cy="2264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232833</xdr:colOff>
      <xdr:row>56</xdr:row>
      <xdr:rowOff>16452</xdr:rowOff>
    </xdr:from>
    <xdr:to>
      <xdr:col>3</xdr:col>
      <xdr:colOff>700712</xdr:colOff>
      <xdr:row>56</xdr:row>
      <xdr:rowOff>16452</xdr:rowOff>
    </xdr:to>
    <xdr:cxnSp macro="">
      <xdr:nvCxnSpPr>
        <xdr:cNvPr id="17" name="4 Conector recto">
          <a:extLst>
            <a:ext uri="{FF2B5EF4-FFF2-40B4-BE49-F238E27FC236}">
              <a16:creationId xmlns:a16="http://schemas.microsoft.com/office/drawing/2014/main" id="{DAB6B903-DB0F-4550-A561-8978AA3A5B30}"/>
            </a:ext>
          </a:extLst>
        </xdr:cNvPr>
        <xdr:cNvCxnSpPr/>
      </xdr:nvCxnSpPr>
      <xdr:spPr>
        <a:xfrm>
          <a:off x="499533" y="8579427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1221301</xdr:colOff>
      <xdr:row>52</xdr:row>
      <xdr:rowOff>0</xdr:rowOff>
    </xdr:from>
    <xdr:to>
      <xdr:col>2</xdr:col>
      <xdr:colOff>507503</xdr:colOff>
      <xdr:row>53</xdr:row>
      <xdr:rowOff>105833</xdr:rowOff>
    </xdr:to>
    <xdr:sp macro="" textlink="">
      <xdr:nvSpPr>
        <xdr:cNvPr id="18" name="6 CuadroTexto">
          <a:extLst>
            <a:ext uri="{FF2B5EF4-FFF2-40B4-BE49-F238E27FC236}">
              <a16:creationId xmlns:a16="http://schemas.microsoft.com/office/drawing/2014/main" id="{A33AB7A0-10EB-4DAA-B758-BC45C2E75A28}"/>
            </a:ext>
          </a:extLst>
        </xdr:cNvPr>
        <xdr:cNvSpPr txBox="1"/>
      </xdr:nvSpPr>
      <xdr:spPr>
        <a:xfrm>
          <a:off x="1488001" y="8067675"/>
          <a:ext cx="553027" cy="229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4</xdr:col>
      <xdr:colOff>668866</xdr:colOff>
      <xdr:row>56</xdr:row>
      <xdr:rowOff>28574</xdr:rowOff>
    </xdr:from>
    <xdr:to>
      <xdr:col>7</xdr:col>
      <xdr:colOff>571500</xdr:colOff>
      <xdr:row>56</xdr:row>
      <xdr:rowOff>28574</xdr:rowOff>
    </xdr:to>
    <xdr:cxnSp macro="">
      <xdr:nvCxnSpPr>
        <xdr:cNvPr id="19" name="4 Conector recto">
          <a:extLst>
            <a:ext uri="{FF2B5EF4-FFF2-40B4-BE49-F238E27FC236}">
              <a16:creationId xmlns:a16="http://schemas.microsoft.com/office/drawing/2014/main" id="{7D744CCD-55C7-4A7E-AB06-77D3F601E849}"/>
            </a:ext>
          </a:extLst>
        </xdr:cNvPr>
        <xdr:cNvCxnSpPr/>
      </xdr:nvCxnSpPr>
      <xdr:spPr>
        <a:xfrm flipV="1">
          <a:off x="3935941" y="8591549"/>
          <a:ext cx="230293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415912</xdr:colOff>
      <xdr:row>52</xdr:row>
      <xdr:rowOff>0</xdr:rowOff>
    </xdr:from>
    <xdr:to>
      <xdr:col>6</xdr:col>
      <xdr:colOff>704850</xdr:colOff>
      <xdr:row>54</xdr:row>
      <xdr:rowOff>57150</xdr:rowOff>
    </xdr:to>
    <xdr:sp macro="" textlink="">
      <xdr:nvSpPr>
        <xdr:cNvPr id="20" name="6 CuadroTexto">
          <a:extLst>
            <a:ext uri="{FF2B5EF4-FFF2-40B4-BE49-F238E27FC236}">
              <a16:creationId xmlns:a16="http://schemas.microsoft.com/office/drawing/2014/main" id="{F4E7D8A9-45C8-4FDF-9755-A29A8BF4D29F}"/>
            </a:ext>
          </a:extLst>
        </xdr:cNvPr>
        <xdr:cNvSpPr txBox="1"/>
      </xdr:nvSpPr>
      <xdr:spPr>
        <a:xfrm>
          <a:off x="4483087" y="8067675"/>
          <a:ext cx="1089038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0</xdr:colOff>
      <xdr:row>56</xdr:row>
      <xdr:rowOff>57150</xdr:rowOff>
    </xdr:from>
    <xdr:to>
      <xdr:col>3</xdr:col>
      <xdr:colOff>805256</xdr:colOff>
      <xdr:row>61</xdr:row>
      <xdr:rowOff>19049</xdr:rowOff>
    </xdr:to>
    <xdr:sp macro="" textlink="">
      <xdr:nvSpPr>
        <xdr:cNvPr id="21" name="9 CuadroTexto">
          <a:extLst>
            <a:ext uri="{FF2B5EF4-FFF2-40B4-BE49-F238E27FC236}">
              <a16:creationId xmlns:a16="http://schemas.microsoft.com/office/drawing/2014/main" id="{57FD95B7-259C-400B-9416-26958727EA3F}"/>
            </a:ext>
          </a:extLst>
        </xdr:cNvPr>
        <xdr:cNvSpPr txBox="1"/>
      </xdr:nvSpPr>
      <xdr:spPr>
        <a:xfrm>
          <a:off x="266700" y="8620125"/>
          <a:ext cx="2957906" cy="581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565149</xdr:colOff>
      <xdr:row>56</xdr:row>
      <xdr:rowOff>85725</xdr:rowOff>
    </xdr:from>
    <xdr:to>
      <xdr:col>8</xdr:col>
      <xdr:colOff>238124</xdr:colOff>
      <xdr:row>61</xdr:row>
      <xdr:rowOff>88899</xdr:rowOff>
    </xdr:to>
    <xdr:sp macro="" textlink="">
      <xdr:nvSpPr>
        <xdr:cNvPr id="22" name="9 CuadroTexto">
          <a:extLst>
            <a:ext uri="{FF2B5EF4-FFF2-40B4-BE49-F238E27FC236}">
              <a16:creationId xmlns:a16="http://schemas.microsoft.com/office/drawing/2014/main" id="{B9D3EDFB-33EC-4409-8657-8931AAB1C269}"/>
            </a:ext>
          </a:extLst>
        </xdr:cNvPr>
        <xdr:cNvSpPr txBox="1"/>
      </xdr:nvSpPr>
      <xdr:spPr>
        <a:xfrm>
          <a:off x="3689349" y="9515475"/>
          <a:ext cx="2720975" cy="717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190500</xdr:rowOff>
    </xdr:from>
    <xdr:to>
      <xdr:col>1</xdr:col>
      <xdr:colOff>954842</xdr:colOff>
      <xdr:row>0</xdr:row>
      <xdr:rowOff>514350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6D6599-83F3-4460-A4C5-96D99FE19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190500"/>
          <a:ext cx="1050092" cy="32385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0</xdr:row>
      <xdr:rowOff>457199</xdr:rowOff>
    </xdr:from>
    <xdr:to>
      <xdr:col>2</xdr:col>
      <xdr:colOff>323850</xdr:colOff>
      <xdr:row>0</xdr:row>
      <xdr:rowOff>887867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7ABD54D-03B4-45CB-A3A2-5E1E06EBA371}"/>
            </a:ext>
          </a:extLst>
        </xdr:cNvPr>
        <xdr:cNvSpPr txBox="1"/>
      </xdr:nvSpPr>
      <xdr:spPr>
        <a:xfrm>
          <a:off x="38100" y="457199"/>
          <a:ext cx="1752600" cy="430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419" sz="7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l"/>
          <a:r>
            <a:rPr lang="es-419" sz="700" b="1">
              <a:solidFill>
                <a:schemeClr val="tx1">
                  <a:lumMod val="75000"/>
                  <a:lumOff val="25000"/>
                </a:schemeClr>
              </a:solidFill>
            </a:rPr>
            <a:t>  CUARTO TRIMESTRE 2024</a:t>
          </a:r>
          <a:endParaRPr lang="es-419" sz="105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66675</xdr:rowOff>
    </xdr:from>
    <xdr:to>
      <xdr:col>7</xdr:col>
      <xdr:colOff>472914</xdr:colOff>
      <xdr:row>0</xdr:row>
      <xdr:rowOff>706810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79E561D-2542-3153-C4A1-70297D575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66675"/>
          <a:ext cx="1072989" cy="640135"/>
        </a:xfrm>
        <a:prstGeom prst="rect">
          <a:avLst/>
        </a:prstGeom>
      </xdr:spPr>
    </xdr:pic>
    <xdr:clientData/>
  </xdr:twoCellAnchor>
  <xdr:twoCellAnchor editAs="oneCell">
    <xdr:from>
      <xdr:col>12</xdr:col>
      <xdr:colOff>409575</xdr:colOff>
      <xdr:row>26</xdr:row>
      <xdr:rowOff>133350</xdr:rowOff>
    </xdr:from>
    <xdr:to>
      <xdr:col>14</xdr:col>
      <xdr:colOff>491964</xdr:colOff>
      <xdr:row>26</xdr:row>
      <xdr:rowOff>776660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CE4645C-9BFE-ABD3-9A9B-37FFD8451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10900" y="4762500"/>
          <a:ext cx="1263489" cy="643310"/>
        </a:xfrm>
        <a:prstGeom prst="rect">
          <a:avLst/>
        </a:prstGeom>
      </xdr:spPr>
    </xdr:pic>
    <xdr:clientData/>
  </xdr:twoCellAnchor>
  <xdr:twoCellAnchor>
    <xdr:from>
      <xdr:col>2</xdr:col>
      <xdr:colOff>239183</xdr:colOff>
      <xdr:row>58</xdr:row>
      <xdr:rowOff>16452</xdr:rowOff>
    </xdr:from>
    <xdr:to>
      <xdr:col>5</xdr:col>
      <xdr:colOff>265737</xdr:colOff>
      <xdr:row>58</xdr:row>
      <xdr:rowOff>16452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id="{98BCDCFC-2670-4F9B-A1ED-A5E5D9E7E2BE}"/>
            </a:ext>
          </a:extLst>
        </xdr:cNvPr>
        <xdr:cNvCxnSpPr/>
      </xdr:nvCxnSpPr>
      <xdr:spPr>
        <a:xfrm>
          <a:off x="3534833" y="9150927"/>
          <a:ext cx="26078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325951</xdr:colOff>
      <xdr:row>54</xdr:row>
      <xdr:rowOff>0</xdr:rowOff>
    </xdr:from>
    <xdr:to>
      <xdr:col>3</xdr:col>
      <xdr:colOff>878978</xdr:colOff>
      <xdr:row>55</xdr:row>
      <xdr:rowOff>105833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AFE9A3B9-A07B-4781-A851-CD0085688C28}"/>
            </a:ext>
          </a:extLst>
        </xdr:cNvPr>
        <xdr:cNvSpPr txBox="1"/>
      </xdr:nvSpPr>
      <xdr:spPr>
        <a:xfrm>
          <a:off x="4516951" y="8639175"/>
          <a:ext cx="553027" cy="229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7</xdr:col>
      <xdr:colOff>351366</xdr:colOff>
      <xdr:row>58</xdr:row>
      <xdr:rowOff>31749</xdr:rowOff>
    </xdr:from>
    <xdr:to>
      <xdr:col>10</xdr:col>
      <xdr:colOff>254000</xdr:colOff>
      <xdr:row>58</xdr:row>
      <xdr:rowOff>31749</xdr:rowOff>
    </xdr:to>
    <xdr:cxnSp macro="">
      <xdr:nvCxnSpPr>
        <xdr:cNvPr id="10" name="4 Conector recto">
          <a:extLst>
            <a:ext uri="{FF2B5EF4-FFF2-40B4-BE49-F238E27FC236}">
              <a16:creationId xmlns:a16="http://schemas.microsoft.com/office/drawing/2014/main" id="{2452E82B-8622-4ACC-80B2-53C8C97BB142}"/>
            </a:ext>
          </a:extLst>
        </xdr:cNvPr>
        <xdr:cNvCxnSpPr/>
      </xdr:nvCxnSpPr>
      <xdr:spPr>
        <a:xfrm flipV="1">
          <a:off x="7828491" y="9166224"/>
          <a:ext cx="230293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95237</xdr:colOff>
      <xdr:row>54</xdr:row>
      <xdr:rowOff>0</xdr:rowOff>
    </xdr:from>
    <xdr:to>
      <xdr:col>9</xdr:col>
      <xdr:colOff>387350</xdr:colOff>
      <xdr:row>56</xdr:row>
      <xdr:rowOff>57150</xdr:rowOff>
    </xdr:to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A09AB124-911F-44AE-8E61-12F34736AB97}"/>
            </a:ext>
          </a:extLst>
        </xdr:cNvPr>
        <xdr:cNvSpPr txBox="1"/>
      </xdr:nvSpPr>
      <xdr:spPr>
        <a:xfrm>
          <a:off x="8372462" y="8639175"/>
          <a:ext cx="1092213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0</xdr:colOff>
      <xdr:row>58</xdr:row>
      <xdr:rowOff>57150</xdr:rowOff>
    </xdr:from>
    <xdr:to>
      <xdr:col>5</xdr:col>
      <xdr:colOff>382981</xdr:colOff>
      <xdr:row>63</xdr:row>
      <xdr:rowOff>19049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BBC47B43-525A-401D-8223-24300BF2B2F3}"/>
            </a:ext>
          </a:extLst>
        </xdr:cNvPr>
        <xdr:cNvSpPr txBox="1"/>
      </xdr:nvSpPr>
      <xdr:spPr>
        <a:xfrm>
          <a:off x="3295650" y="9191625"/>
          <a:ext cx="2964256" cy="581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244475</xdr:colOff>
      <xdr:row>58</xdr:row>
      <xdr:rowOff>82550</xdr:rowOff>
    </xdr:from>
    <xdr:to>
      <xdr:col>11</xdr:col>
      <xdr:colOff>123825</xdr:colOff>
      <xdr:row>63</xdr:row>
      <xdr:rowOff>85724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id="{19F6A5CF-70AB-481C-A7BC-2CF6D5DE9220}"/>
            </a:ext>
          </a:extLst>
        </xdr:cNvPr>
        <xdr:cNvSpPr txBox="1"/>
      </xdr:nvSpPr>
      <xdr:spPr>
        <a:xfrm>
          <a:off x="7378700" y="9864725"/>
          <a:ext cx="2755900" cy="717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133350</xdr:colOff>
      <xdr:row>26</xdr:row>
      <xdr:rowOff>180975</xdr:rowOff>
    </xdr:from>
    <xdr:to>
      <xdr:col>1</xdr:col>
      <xdr:colOff>1183442</xdr:colOff>
      <xdr:row>26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E881AC-E597-490C-8593-E55B266D1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4810125"/>
          <a:ext cx="1050092" cy="3238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26</xdr:row>
      <xdr:rowOff>447674</xdr:rowOff>
    </xdr:from>
    <xdr:to>
      <xdr:col>1</xdr:col>
      <xdr:colOff>1762125</xdr:colOff>
      <xdr:row>26</xdr:row>
      <xdr:rowOff>878342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B21AF10-FDC7-48FE-BA63-A8E80E63B1C2}"/>
            </a:ext>
          </a:extLst>
        </xdr:cNvPr>
        <xdr:cNvSpPr txBox="1"/>
      </xdr:nvSpPr>
      <xdr:spPr>
        <a:xfrm>
          <a:off x="381000" y="5076824"/>
          <a:ext cx="1752600" cy="430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l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  CUARTO TRIMESTRE 2024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228600</xdr:colOff>
      <xdr:row>0</xdr:row>
      <xdr:rowOff>161925</xdr:rowOff>
    </xdr:from>
    <xdr:to>
      <xdr:col>1</xdr:col>
      <xdr:colOff>907217</xdr:colOff>
      <xdr:row>0</xdr:row>
      <xdr:rowOff>485775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30D4AF0-C20A-4E13-B24D-7C478AFEB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161925"/>
          <a:ext cx="1050092" cy="32385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428624</xdr:rowOff>
    </xdr:from>
    <xdr:to>
      <xdr:col>1</xdr:col>
      <xdr:colOff>1485900</xdr:colOff>
      <xdr:row>0</xdr:row>
      <xdr:rowOff>859292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FB1861A6-F456-431B-860F-CA3B0317BDCF}"/>
            </a:ext>
          </a:extLst>
        </xdr:cNvPr>
        <xdr:cNvSpPr txBox="1"/>
      </xdr:nvSpPr>
      <xdr:spPr>
        <a:xfrm>
          <a:off x="104775" y="428624"/>
          <a:ext cx="1752600" cy="430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l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  CUARTO TRIMESTRE 2024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showGridLines="0" tabSelected="1" topLeftCell="A11" zoomScaleNormal="100" workbookViewId="0">
      <selection activeCell="A45" sqref="A45"/>
    </sheetView>
  </sheetViews>
  <sheetFormatPr baseColWidth="10" defaultColWidth="0" defaultRowHeight="11.25" zeroHeight="1" x14ac:dyDescent="0.2"/>
  <cols>
    <col min="1" max="1" width="44" style="1" customWidth="1"/>
    <col min="2" max="4" width="18.140625" style="1" customWidth="1"/>
    <col min="5" max="5" width="0.85546875" style="1" customWidth="1"/>
    <col min="6" max="16384" width="11.42578125" style="1" hidden="1"/>
  </cols>
  <sheetData>
    <row r="1" spans="1:4" ht="57.75" customHeight="1" x14ac:dyDescent="0.2">
      <c r="A1" s="75" t="s">
        <v>56</v>
      </c>
      <c r="B1" s="76"/>
      <c r="C1" s="76"/>
      <c r="D1" s="77"/>
    </row>
    <row r="2" spans="1:4" ht="20.100000000000001" customHeight="1" x14ac:dyDescent="0.2">
      <c r="A2" s="23" t="s">
        <v>20</v>
      </c>
      <c r="B2" s="24" t="s">
        <v>34</v>
      </c>
      <c r="C2" s="24" t="s">
        <v>21</v>
      </c>
      <c r="D2" s="24" t="s">
        <v>35</v>
      </c>
    </row>
    <row r="3" spans="1:4" x14ac:dyDescent="0.2">
      <c r="A3" s="5" t="s">
        <v>0</v>
      </c>
      <c r="B3" s="16">
        <f>SUM(B4:B13)</f>
        <v>731985912</v>
      </c>
      <c r="C3" s="16">
        <f t="shared" ref="C3:D3" si="0">SUM(C4:C13)</f>
        <v>733778419.37</v>
      </c>
      <c r="D3" s="16">
        <f t="shared" si="0"/>
        <v>733778419.37</v>
      </c>
    </row>
    <row r="4" spans="1:4" x14ac:dyDescent="0.2">
      <c r="A4" s="11" t="s">
        <v>1</v>
      </c>
      <c r="B4" s="17">
        <v>0</v>
      </c>
      <c r="C4" s="17">
        <v>0</v>
      </c>
      <c r="D4" s="2">
        <v>0</v>
      </c>
    </row>
    <row r="5" spans="1:4" x14ac:dyDescent="0.2">
      <c r="A5" s="11" t="s">
        <v>2</v>
      </c>
      <c r="B5" s="17">
        <v>0</v>
      </c>
      <c r="C5" s="17">
        <v>0</v>
      </c>
      <c r="D5" s="2">
        <v>0</v>
      </c>
    </row>
    <row r="6" spans="1:4" x14ac:dyDescent="0.2">
      <c r="A6" s="11" t="s">
        <v>3</v>
      </c>
      <c r="B6" s="17">
        <v>0</v>
      </c>
      <c r="C6" s="17">
        <v>0</v>
      </c>
      <c r="D6" s="2">
        <v>0</v>
      </c>
    </row>
    <row r="7" spans="1:4" x14ac:dyDescent="0.2">
      <c r="A7" s="11" t="s">
        <v>4</v>
      </c>
      <c r="B7" s="17">
        <v>0</v>
      </c>
      <c r="C7" s="17">
        <v>0</v>
      </c>
      <c r="D7" s="2">
        <v>0</v>
      </c>
    </row>
    <row r="8" spans="1:4" x14ac:dyDescent="0.2">
      <c r="A8" s="11" t="s">
        <v>5</v>
      </c>
      <c r="B8" s="17">
        <v>10517584</v>
      </c>
      <c r="C8" s="17">
        <v>11851938.73</v>
      </c>
      <c r="D8" s="2">
        <v>11851938.73</v>
      </c>
    </row>
    <row r="9" spans="1:4" x14ac:dyDescent="0.2">
      <c r="A9" s="11" t="s">
        <v>6</v>
      </c>
      <c r="B9" s="17">
        <v>0</v>
      </c>
      <c r="C9" s="17">
        <v>0</v>
      </c>
      <c r="D9" s="2">
        <v>0</v>
      </c>
    </row>
    <row r="10" spans="1:4" x14ac:dyDescent="0.2">
      <c r="A10" s="11" t="s">
        <v>7</v>
      </c>
      <c r="B10" s="17">
        <v>1730000</v>
      </c>
      <c r="C10" s="17">
        <v>2188152.64</v>
      </c>
      <c r="D10" s="2">
        <v>2188152.64</v>
      </c>
    </row>
    <row r="11" spans="1:4" x14ac:dyDescent="0.2">
      <c r="A11" s="11" t="s">
        <v>8</v>
      </c>
      <c r="B11" s="17">
        <v>0</v>
      </c>
      <c r="C11" s="17">
        <v>0</v>
      </c>
      <c r="D11" s="2">
        <v>0</v>
      </c>
    </row>
    <row r="12" spans="1:4" x14ac:dyDescent="0.2">
      <c r="A12" s="11" t="s">
        <v>9</v>
      </c>
      <c r="B12" s="17">
        <v>719738328</v>
      </c>
      <c r="C12" s="17">
        <v>719738328</v>
      </c>
      <c r="D12" s="2">
        <v>719738328</v>
      </c>
    </row>
    <row r="13" spans="1:4" x14ac:dyDescent="0.2">
      <c r="A13" s="11" t="s">
        <v>10</v>
      </c>
      <c r="B13" s="17">
        <v>0</v>
      </c>
      <c r="C13" s="17">
        <v>0</v>
      </c>
      <c r="D13" s="2">
        <v>0</v>
      </c>
    </row>
    <row r="14" spans="1:4" x14ac:dyDescent="0.2">
      <c r="A14" s="6" t="s">
        <v>11</v>
      </c>
      <c r="B14" s="18">
        <f>SUM(B15:B23)</f>
        <v>731985912</v>
      </c>
      <c r="C14" s="18">
        <f t="shared" ref="C14:D14" si="1">SUM(C15:C23)</f>
        <v>748376466.35000014</v>
      </c>
      <c r="D14" s="3">
        <f t="shared" si="1"/>
        <v>733396864.19999981</v>
      </c>
    </row>
    <row r="15" spans="1:4" x14ac:dyDescent="0.2">
      <c r="A15" s="11" t="s">
        <v>12</v>
      </c>
      <c r="B15" s="17">
        <v>510812483</v>
      </c>
      <c r="C15" s="17">
        <v>515481027.52000004</v>
      </c>
      <c r="D15" s="2">
        <v>505921809.44</v>
      </c>
    </row>
    <row r="16" spans="1:4" x14ac:dyDescent="0.2">
      <c r="A16" s="11" t="s">
        <v>13</v>
      </c>
      <c r="B16" s="17">
        <v>20766825</v>
      </c>
      <c r="C16" s="17">
        <v>25032751.399999999</v>
      </c>
      <c r="D16" s="2">
        <v>24581060.749999996</v>
      </c>
    </row>
    <row r="17" spans="1:4" x14ac:dyDescent="0.2">
      <c r="A17" s="11" t="s">
        <v>14</v>
      </c>
      <c r="B17" s="17">
        <v>152906297</v>
      </c>
      <c r="C17" s="17">
        <v>146348908.47999999</v>
      </c>
      <c r="D17" s="2">
        <v>142452677.46000001</v>
      </c>
    </row>
    <row r="18" spans="1:4" x14ac:dyDescent="0.2">
      <c r="A18" s="11" t="s">
        <v>9</v>
      </c>
      <c r="B18" s="17">
        <v>30867631</v>
      </c>
      <c r="C18" s="17">
        <v>37638636.939999998</v>
      </c>
      <c r="D18" s="2">
        <v>37638636.939999998</v>
      </c>
    </row>
    <row r="19" spans="1:4" x14ac:dyDescent="0.2">
      <c r="A19" s="11" t="s">
        <v>15</v>
      </c>
      <c r="B19" s="17">
        <v>4385092</v>
      </c>
      <c r="C19" s="17">
        <v>13560208.199999999</v>
      </c>
      <c r="D19" s="2">
        <v>12487745.800000001</v>
      </c>
    </row>
    <row r="20" spans="1:4" x14ac:dyDescent="0.2">
      <c r="A20" s="11" t="s">
        <v>16</v>
      </c>
      <c r="B20" s="17">
        <v>0</v>
      </c>
      <c r="C20" s="17">
        <v>10314933.810000001</v>
      </c>
      <c r="D20" s="2">
        <v>10314933.810000001</v>
      </c>
    </row>
    <row r="21" spans="1:4" x14ac:dyDescent="0.2">
      <c r="A21" s="11" t="s">
        <v>17</v>
      </c>
      <c r="B21" s="17">
        <v>12247584</v>
      </c>
      <c r="C21" s="17">
        <v>0</v>
      </c>
      <c r="D21" s="2">
        <v>0</v>
      </c>
    </row>
    <row r="22" spans="1:4" x14ac:dyDescent="0.2">
      <c r="A22" s="11" t="s">
        <v>18</v>
      </c>
      <c r="B22" s="17">
        <v>0</v>
      </c>
      <c r="C22" s="17">
        <v>0</v>
      </c>
      <c r="D22" s="2">
        <v>0</v>
      </c>
    </row>
    <row r="23" spans="1:4" x14ac:dyDescent="0.2">
      <c r="A23" s="11" t="s">
        <v>19</v>
      </c>
      <c r="B23" s="17">
        <v>0</v>
      </c>
      <c r="C23" s="17">
        <v>0</v>
      </c>
      <c r="D23" s="2">
        <v>0</v>
      </c>
    </row>
    <row r="24" spans="1:4" x14ac:dyDescent="0.2">
      <c r="A24" s="12" t="s">
        <v>22</v>
      </c>
      <c r="B24" s="19">
        <f>B3-B14</f>
        <v>0</v>
      </c>
      <c r="C24" s="19">
        <f>C3-C14</f>
        <v>-14598046.980000138</v>
      </c>
      <c r="D24" s="4">
        <f>D3-D14</f>
        <v>381555.1700001955</v>
      </c>
    </row>
    <row r="25" spans="1:4" x14ac:dyDescent="0.2">
      <c r="A25" s="25"/>
      <c r="B25" s="26"/>
      <c r="C25" s="26"/>
      <c r="D25" s="3"/>
    </row>
    <row r="26" spans="1:4" ht="11.25" customHeight="1" x14ac:dyDescent="0.2">
      <c r="A26" s="23" t="s">
        <v>20</v>
      </c>
      <c r="B26" s="24" t="s">
        <v>34</v>
      </c>
      <c r="C26" s="24" t="s">
        <v>21</v>
      </c>
      <c r="D26" s="24" t="s">
        <v>35</v>
      </c>
    </row>
    <row r="27" spans="1:4" x14ac:dyDescent="0.2">
      <c r="A27" s="7" t="s">
        <v>23</v>
      </c>
      <c r="B27" s="16">
        <f>SUM(B28:B34)</f>
        <v>0</v>
      </c>
      <c r="C27" s="16">
        <f>SUM(C28:C34)</f>
        <v>-14598046.979999959</v>
      </c>
      <c r="D27" s="16">
        <f>SUM(D28:D34)</f>
        <v>381555.17000000179</v>
      </c>
    </row>
    <row r="28" spans="1:4" x14ac:dyDescent="0.2">
      <c r="A28" s="8" t="s">
        <v>24</v>
      </c>
      <c r="B28" s="20">
        <v>0</v>
      </c>
      <c r="C28" s="20">
        <v>11783744.960000038</v>
      </c>
      <c r="D28" s="13">
        <v>26492017.370000005</v>
      </c>
    </row>
    <row r="29" spans="1:4" x14ac:dyDescent="0.2">
      <c r="A29" s="8" t="s">
        <v>25</v>
      </c>
      <c r="B29" s="20">
        <v>0</v>
      </c>
      <c r="C29" s="20">
        <v>0</v>
      </c>
      <c r="D29" s="13">
        <v>0</v>
      </c>
    </row>
    <row r="30" spans="1:4" x14ac:dyDescent="0.2">
      <c r="A30" s="8" t="s">
        <v>26</v>
      </c>
      <c r="B30" s="20">
        <v>0</v>
      </c>
      <c r="C30" s="20">
        <v>0</v>
      </c>
      <c r="D30" s="13">
        <v>0</v>
      </c>
    </row>
    <row r="31" spans="1:4" x14ac:dyDescent="0.2">
      <c r="A31" s="8" t="s">
        <v>27</v>
      </c>
      <c r="B31" s="20">
        <v>0</v>
      </c>
      <c r="C31" s="20">
        <v>0</v>
      </c>
      <c r="D31" s="13">
        <v>0</v>
      </c>
    </row>
    <row r="32" spans="1:4" x14ac:dyDescent="0.2">
      <c r="A32" s="8" t="s">
        <v>28</v>
      </c>
      <c r="B32" s="20">
        <v>0</v>
      </c>
      <c r="C32" s="20">
        <v>0</v>
      </c>
      <c r="D32" s="13">
        <v>0</v>
      </c>
    </row>
    <row r="33" spans="1:5" x14ac:dyDescent="0.2">
      <c r="A33" s="8" t="s">
        <v>29</v>
      </c>
      <c r="B33" s="20">
        <v>0</v>
      </c>
      <c r="C33" s="20">
        <v>0</v>
      </c>
      <c r="D33" s="13">
        <v>0</v>
      </c>
    </row>
    <row r="34" spans="1:5" x14ac:dyDescent="0.2">
      <c r="A34" s="8" t="s">
        <v>30</v>
      </c>
      <c r="B34" s="20">
        <v>0</v>
      </c>
      <c r="C34" s="20">
        <v>-26381791.939999998</v>
      </c>
      <c r="D34" s="13">
        <v>-26110462.200000003</v>
      </c>
    </row>
    <row r="35" spans="1:5" x14ac:dyDescent="0.2">
      <c r="A35" s="9" t="s">
        <v>31</v>
      </c>
      <c r="B35" s="21">
        <f>SUM(B36:B38)</f>
        <v>0</v>
      </c>
      <c r="C35" s="21">
        <v>0</v>
      </c>
      <c r="D35" s="14">
        <v>0</v>
      </c>
    </row>
    <row r="36" spans="1:5" x14ac:dyDescent="0.2">
      <c r="A36" s="8" t="s">
        <v>28</v>
      </c>
      <c r="B36" s="20">
        <v>0</v>
      </c>
      <c r="C36" s="20">
        <v>0</v>
      </c>
      <c r="D36" s="13">
        <v>0</v>
      </c>
    </row>
    <row r="37" spans="1:5" x14ac:dyDescent="0.2">
      <c r="A37" s="8" t="s">
        <v>29</v>
      </c>
      <c r="B37" s="20">
        <v>0</v>
      </c>
      <c r="C37" s="20">
        <v>0</v>
      </c>
      <c r="D37" s="13">
        <v>0</v>
      </c>
    </row>
    <row r="38" spans="1:5" x14ac:dyDescent="0.2">
      <c r="A38" s="8" t="s">
        <v>32</v>
      </c>
      <c r="B38" s="20">
        <v>0</v>
      </c>
      <c r="C38" s="20">
        <v>0</v>
      </c>
      <c r="D38" s="13">
        <v>0</v>
      </c>
    </row>
    <row r="39" spans="1:5" x14ac:dyDescent="0.2">
      <c r="A39" s="10" t="s">
        <v>22</v>
      </c>
      <c r="B39" s="22">
        <f>B27+B35</f>
        <v>0</v>
      </c>
      <c r="C39" s="22">
        <f t="shared" ref="C39:D39" si="2">C27+C35</f>
        <v>-14598046.979999959</v>
      </c>
      <c r="D39" s="15">
        <f t="shared" si="2"/>
        <v>381555.17000000179</v>
      </c>
    </row>
    <row r="40" spans="1:5" x14ac:dyDescent="0.2">
      <c r="C40" s="74"/>
      <c r="D40" s="74"/>
    </row>
    <row r="41" spans="1:5" ht="28.5" customHeight="1" x14ac:dyDescent="0.2">
      <c r="A41" s="78" t="s">
        <v>33</v>
      </c>
      <c r="B41" s="78"/>
      <c r="C41" s="78"/>
      <c r="D41" s="78"/>
      <c r="E41" s="78"/>
    </row>
    <row r="42" spans="1:5" ht="11.25" customHeight="1" x14ac:dyDescent="0.2">
      <c r="A42" s="78"/>
      <c r="B42" s="78"/>
      <c r="C42" s="78"/>
      <c r="D42" s="78"/>
      <c r="E42" s="78"/>
    </row>
    <row r="43" spans="1:5" x14ac:dyDescent="0.2"/>
    <row r="44" spans="1:5" x14ac:dyDescent="0.2"/>
    <row r="45" spans="1:5" x14ac:dyDescent="0.2"/>
    <row r="46" spans="1:5" x14ac:dyDescent="0.2"/>
    <row r="47" spans="1:5" x14ac:dyDescent="0.2"/>
    <row r="48" spans="1:5" x14ac:dyDescent="0.2"/>
    <row r="49" x14ac:dyDescent="0.2"/>
    <row r="50" x14ac:dyDescent="0.2"/>
    <row r="51" x14ac:dyDescent="0.2"/>
    <row r="52" x14ac:dyDescent="0.2"/>
    <row r="53" x14ac:dyDescent="0.2"/>
    <row r="54" x14ac:dyDescent="0.2"/>
  </sheetData>
  <mergeCells count="2">
    <mergeCell ref="A1:D1"/>
    <mergeCell ref="A41:E42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C9EF-FB9A-4DD2-8D38-07F236908AC6}">
  <dimension ref="A1:I64"/>
  <sheetViews>
    <sheetView showGridLines="0" zoomScaleNormal="100" workbookViewId="0">
      <selection activeCell="B2" sqref="B2:H45"/>
    </sheetView>
  </sheetViews>
  <sheetFormatPr baseColWidth="10" defaultColWidth="0" defaultRowHeight="11.25" zeroHeight="1" x14ac:dyDescent="0.2"/>
  <cols>
    <col min="1" max="1" width="3.85546875" style="1" customWidth="1"/>
    <col min="2" max="2" width="18.140625" style="1" bestFit="1" customWidth="1"/>
    <col min="3" max="3" width="12.7109375" style="1" customWidth="1"/>
    <col min="4" max="4" width="12.140625" style="1" customWidth="1"/>
    <col min="5" max="9" width="11.42578125" style="1" customWidth="1"/>
    <col min="10" max="16384" width="11.42578125" style="1" hidden="1"/>
  </cols>
  <sheetData>
    <row r="1" spans="1:8" ht="75" customHeight="1" x14ac:dyDescent="0.2">
      <c r="A1" s="79" t="s">
        <v>57</v>
      </c>
      <c r="B1" s="80"/>
      <c r="C1" s="80"/>
      <c r="D1" s="80"/>
      <c r="E1" s="80"/>
      <c r="F1" s="80"/>
      <c r="G1" s="80"/>
      <c r="H1" s="81"/>
    </row>
    <row r="2" spans="1:8" ht="27" customHeight="1" x14ac:dyDescent="0.2">
      <c r="A2" s="42"/>
      <c r="B2" s="43"/>
      <c r="C2" s="24" t="s">
        <v>39</v>
      </c>
      <c r="D2" s="24" t="s">
        <v>40</v>
      </c>
      <c r="E2" s="24" t="s">
        <v>37</v>
      </c>
      <c r="F2" s="24" t="s">
        <v>21</v>
      </c>
      <c r="G2" s="24" t="s">
        <v>41</v>
      </c>
      <c r="H2" s="24" t="s">
        <v>42</v>
      </c>
    </row>
    <row r="3" spans="1:8" x14ac:dyDescent="0.2">
      <c r="A3" s="44"/>
      <c r="B3" s="45" t="s">
        <v>43</v>
      </c>
      <c r="C3" s="46">
        <f t="shared" ref="C3:H3" si="0">SUM(C4:C10)</f>
        <v>731985912</v>
      </c>
      <c r="D3" s="46">
        <f t="shared" si="0"/>
        <v>30922127.330000002</v>
      </c>
      <c r="E3" s="46">
        <f t="shared" si="0"/>
        <v>762908039.33000004</v>
      </c>
      <c r="F3" s="46">
        <f t="shared" si="0"/>
        <v>733778419.37</v>
      </c>
      <c r="G3" s="46">
        <f t="shared" si="0"/>
        <v>733778419.37</v>
      </c>
      <c r="H3" s="46">
        <f t="shared" si="0"/>
        <v>0</v>
      </c>
    </row>
    <row r="4" spans="1:8" x14ac:dyDescent="0.2">
      <c r="A4" s="47">
        <v>11</v>
      </c>
      <c r="B4" s="48" t="s">
        <v>24</v>
      </c>
      <c r="C4" s="34">
        <v>731985912</v>
      </c>
      <c r="D4" s="34">
        <v>1792507.37</v>
      </c>
      <c r="E4" s="34">
        <v>733778419.37</v>
      </c>
      <c r="F4" s="34">
        <v>733778419.37</v>
      </c>
      <c r="G4" s="34">
        <v>733778419.37</v>
      </c>
      <c r="H4" s="34">
        <v>0</v>
      </c>
    </row>
    <row r="5" spans="1:8" x14ac:dyDescent="0.2">
      <c r="A5" s="47">
        <v>12</v>
      </c>
      <c r="B5" s="48" t="s">
        <v>25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</row>
    <row r="6" spans="1:8" x14ac:dyDescent="0.2">
      <c r="A6" s="47">
        <v>13</v>
      </c>
      <c r="B6" s="48" t="s">
        <v>44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</row>
    <row r="7" spans="1:8" x14ac:dyDescent="0.2">
      <c r="A7" s="47">
        <v>14</v>
      </c>
      <c r="B7" s="48" t="s">
        <v>27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</row>
    <row r="8" spans="1:8" x14ac:dyDescent="0.2">
      <c r="A8" s="47">
        <v>15</v>
      </c>
      <c r="B8" s="48" t="s">
        <v>28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</row>
    <row r="9" spans="1:8" x14ac:dyDescent="0.2">
      <c r="A9" s="47">
        <v>16</v>
      </c>
      <c r="B9" s="48" t="s">
        <v>29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</row>
    <row r="10" spans="1:8" x14ac:dyDescent="0.2">
      <c r="A10" s="47">
        <v>17</v>
      </c>
      <c r="B10" s="48" t="s">
        <v>45</v>
      </c>
      <c r="C10" s="34">
        <v>0</v>
      </c>
      <c r="D10" s="34">
        <v>29129619.960000001</v>
      </c>
      <c r="E10" s="34">
        <v>29129619.960000001</v>
      </c>
      <c r="F10" s="34">
        <v>0</v>
      </c>
      <c r="G10" s="34">
        <v>0</v>
      </c>
      <c r="H10" s="34">
        <v>0</v>
      </c>
    </row>
    <row r="11" spans="1:8" x14ac:dyDescent="0.2">
      <c r="A11" s="47"/>
      <c r="B11" s="73" t="s">
        <v>31</v>
      </c>
      <c r="C11" s="46">
        <f>SUM(C12:C14)</f>
        <v>0</v>
      </c>
      <c r="D11" s="46">
        <f t="shared" ref="D11:H11" si="1">SUM(D12:D14)</f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  <c r="H11" s="46">
        <f t="shared" si="1"/>
        <v>0</v>
      </c>
    </row>
    <row r="12" spans="1:8" x14ac:dyDescent="0.2">
      <c r="A12" s="47">
        <v>25</v>
      </c>
      <c r="B12" s="48" t="s">
        <v>28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</row>
    <row r="13" spans="1:8" x14ac:dyDescent="0.2">
      <c r="A13" s="47">
        <v>26</v>
      </c>
      <c r="B13" s="48" t="s">
        <v>29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</row>
    <row r="14" spans="1:8" x14ac:dyDescent="0.2">
      <c r="A14" s="49">
        <v>27</v>
      </c>
      <c r="B14" s="50" t="s">
        <v>46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</row>
    <row r="15" spans="1:8" x14ac:dyDescent="0.2">
      <c r="A15" s="51"/>
      <c r="B15" s="52" t="s">
        <v>47</v>
      </c>
      <c r="C15" s="53">
        <f>C3+C11</f>
        <v>731985912</v>
      </c>
      <c r="D15" s="53">
        <f t="shared" ref="D15:H15" si="2">D3+D11</f>
        <v>30922127.330000002</v>
      </c>
      <c r="E15" s="53">
        <f t="shared" si="2"/>
        <v>762908039.33000004</v>
      </c>
      <c r="F15" s="53">
        <f t="shared" si="2"/>
        <v>733778419.37</v>
      </c>
      <c r="G15" s="53">
        <f t="shared" si="2"/>
        <v>733778419.37</v>
      </c>
      <c r="H15" s="53">
        <f t="shared" si="2"/>
        <v>0</v>
      </c>
    </row>
    <row r="16" spans="1:8" x14ac:dyDescent="0.2">
      <c r="A16" s="54"/>
      <c r="B16" s="55"/>
      <c r="C16" s="55"/>
      <c r="D16" s="55"/>
      <c r="E16" s="55"/>
      <c r="F16" s="55"/>
      <c r="G16" s="55"/>
      <c r="H16" s="55"/>
    </row>
    <row r="17" spans="1:8" ht="27" customHeight="1" x14ac:dyDescent="0.2">
      <c r="A17" s="56"/>
      <c r="B17" s="57"/>
      <c r="C17" s="24" t="s">
        <v>48</v>
      </c>
      <c r="D17" s="24" t="s">
        <v>40</v>
      </c>
      <c r="E17" s="24" t="s">
        <v>37</v>
      </c>
      <c r="F17" s="24" t="s">
        <v>21</v>
      </c>
      <c r="G17" s="24" t="s">
        <v>49</v>
      </c>
      <c r="H17" s="24" t="s">
        <v>50</v>
      </c>
    </row>
    <row r="18" spans="1:8" x14ac:dyDescent="0.2">
      <c r="A18" s="44"/>
      <c r="B18" s="45" t="s">
        <v>43</v>
      </c>
      <c r="C18" s="46">
        <f t="shared" ref="C18:H18" si="3">SUM(C19:C25)</f>
        <v>731985912</v>
      </c>
      <c r="D18" s="46">
        <f t="shared" si="3"/>
        <v>30922127.329999998</v>
      </c>
      <c r="E18" s="46">
        <f t="shared" si="3"/>
        <v>762908039.33000004</v>
      </c>
      <c r="F18" s="46">
        <f t="shared" si="3"/>
        <v>748376466.3499999</v>
      </c>
      <c r="G18" s="46">
        <f t="shared" si="3"/>
        <v>733396864.20000005</v>
      </c>
      <c r="H18" s="46">
        <f t="shared" si="3"/>
        <v>14979602.149999961</v>
      </c>
    </row>
    <row r="19" spans="1:8" x14ac:dyDescent="0.2">
      <c r="A19" s="47">
        <v>11</v>
      </c>
      <c r="B19" s="48" t="s">
        <v>24</v>
      </c>
      <c r="C19" s="34">
        <v>731985912</v>
      </c>
      <c r="D19" s="34">
        <v>1792507.3699999992</v>
      </c>
      <c r="E19" s="34">
        <v>733778419.37</v>
      </c>
      <c r="F19" s="34">
        <v>721994674.40999997</v>
      </c>
      <c r="G19" s="34">
        <v>707286402</v>
      </c>
      <c r="H19" s="34">
        <v>14708272.409999967</v>
      </c>
    </row>
    <row r="20" spans="1:8" x14ac:dyDescent="0.2">
      <c r="A20" s="47">
        <v>12</v>
      </c>
      <c r="B20" s="48" t="s">
        <v>25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x14ac:dyDescent="0.2">
      <c r="A21" s="47">
        <v>13</v>
      </c>
      <c r="B21" s="48" t="s">
        <v>44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 x14ac:dyDescent="0.2">
      <c r="A22" s="47">
        <v>14</v>
      </c>
      <c r="B22" s="48" t="s">
        <v>27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</row>
    <row r="23" spans="1:8" x14ac:dyDescent="0.2">
      <c r="A23" s="47">
        <v>15</v>
      </c>
      <c r="B23" s="48" t="s">
        <v>28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 x14ac:dyDescent="0.2">
      <c r="A24" s="47">
        <v>16</v>
      </c>
      <c r="B24" s="48" t="s">
        <v>29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</row>
    <row r="25" spans="1:8" x14ac:dyDescent="0.2">
      <c r="A25" s="47">
        <v>17</v>
      </c>
      <c r="B25" s="48" t="s">
        <v>45</v>
      </c>
      <c r="C25" s="34">
        <v>0</v>
      </c>
      <c r="D25" s="34">
        <v>29129619.960000001</v>
      </c>
      <c r="E25" s="34">
        <v>29129619.960000001</v>
      </c>
      <c r="F25" s="34">
        <v>26381791.939999998</v>
      </c>
      <c r="G25" s="34">
        <v>26110462.200000003</v>
      </c>
      <c r="H25" s="34">
        <v>271329.73999999464</v>
      </c>
    </row>
    <row r="26" spans="1:8" x14ac:dyDescent="0.2">
      <c r="A26" s="47"/>
      <c r="B26" s="73" t="s">
        <v>31</v>
      </c>
      <c r="C26" s="46">
        <f>SUM(C27:C29)</f>
        <v>0</v>
      </c>
      <c r="D26" s="46">
        <f t="shared" ref="D26:H26" si="4">SUM(D27:D29)</f>
        <v>0</v>
      </c>
      <c r="E26" s="46">
        <f t="shared" si="4"/>
        <v>0</v>
      </c>
      <c r="F26" s="46">
        <f t="shared" si="4"/>
        <v>0</v>
      </c>
      <c r="G26" s="46">
        <f t="shared" si="4"/>
        <v>0</v>
      </c>
      <c r="H26" s="46">
        <f t="shared" si="4"/>
        <v>0</v>
      </c>
    </row>
    <row r="27" spans="1:8" x14ac:dyDescent="0.2">
      <c r="A27" s="47">
        <v>25</v>
      </c>
      <c r="B27" s="48" t="s">
        <v>28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</row>
    <row r="28" spans="1:8" x14ac:dyDescent="0.2">
      <c r="A28" s="47">
        <v>26</v>
      </c>
      <c r="B28" s="48" t="s">
        <v>29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</row>
    <row r="29" spans="1:8" x14ac:dyDescent="0.2">
      <c r="A29" s="49">
        <v>27</v>
      </c>
      <c r="B29" s="50" t="s">
        <v>46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x14ac:dyDescent="0.2">
      <c r="A30" s="51"/>
      <c r="B30" s="52" t="s">
        <v>51</v>
      </c>
      <c r="C30" s="53">
        <f>C18+C26</f>
        <v>731985912</v>
      </c>
      <c r="D30" s="53">
        <f t="shared" ref="D30:H30" si="5">D18+D26</f>
        <v>30922127.329999998</v>
      </c>
      <c r="E30" s="53">
        <f t="shared" si="5"/>
        <v>762908039.33000004</v>
      </c>
      <c r="F30" s="53">
        <f t="shared" si="5"/>
        <v>748376466.3499999</v>
      </c>
      <c r="G30" s="53">
        <f t="shared" si="5"/>
        <v>733396864.20000005</v>
      </c>
      <c r="H30" s="53">
        <f t="shared" si="5"/>
        <v>14979602.149999961</v>
      </c>
    </row>
    <row r="31" spans="1:8" x14ac:dyDescent="0.2">
      <c r="A31" s="54"/>
      <c r="B31" s="55"/>
      <c r="C31" s="55"/>
      <c r="D31" s="55"/>
      <c r="E31" s="55"/>
      <c r="F31" s="55"/>
      <c r="G31" s="55"/>
      <c r="H31" s="55"/>
    </row>
    <row r="32" spans="1:8" ht="27" customHeight="1" x14ac:dyDescent="0.2">
      <c r="A32" s="56"/>
      <c r="B32" s="57"/>
      <c r="C32" s="24" t="s">
        <v>34</v>
      </c>
      <c r="D32" s="24" t="s">
        <v>40</v>
      </c>
      <c r="E32" s="24" t="s">
        <v>37</v>
      </c>
      <c r="F32" s="24" t="s">
        <v>21</v>
      </c>
      <c r="G32" s="24" t="s">
        <v>35</v>
      </c>
      <c r="H32" s="24" t="s">
        <v>52</v>
      </c>
    </row>
    <row r="33" spans="1:8" x14ac:dyDescent="0.2">
      <c r="A33" s="44"/>
      <c r="B33" s="45" t="s">
        <v>43</v>
      </c>
      <c r="C33" s="46">
        <f t="shared" ref="C33:H33" si="6">SUM(C34:C40)</f>
        <v>0</v>
      </c>
      <c r="D33" s="46">
        <f t="shared" si="6"/>
        <v>0</v>
      </c>
      <c r="E33" s="46">
        <f t="shared" si="6"/>
        <v>0</v>
      </c>
      <c r="F33" s="46">
        <f t="shared" si="6"/>
        <v>-14598046.979999959</v>
      </c>
      <c r="G33" s="46">
        <f t="shared" si="6"/>
        <v>381555.17000000179</v>
      </c>
      <c r="H33" s="46">
        <f t="shared" si="6"/>
        <v>-14979602.149999961</v>
      </c>
    </row>
    <row r="34" spans="1:8" x14ac:dyDescent="0.2">
      <c r="A34" s="47">
        <v>11</v>
      </c>
      <c r="B34" s="48" t="s">
        <v>24</v>
      </c>
      <c r="C34" s="34">
        <v>0</v>
      </c>
      <c r="D34" s="34">
        <v>0</v>
      </c>
      <c r="E34" s="34">
        <v>0</v>
      </c>
      <c r="F34" s="34">
        <v>11783744.960000038</v>
      </c>
      <c r="G34" s="34">
        <v>26492017.370000005</v>
      </c>
      <c r="H34" s="34">
        <v>-14708272.409999967</v>
      </c>
    </row>
    <row r="35" spans="1:8" x14ac:dyDescent="0.2">
      <c r="A35" s="47">
        <v>12</v>
      </c>
      <c r="B35" s="48" t="s">
        <v>25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</row>
    <row r="36" spans="1:8" x14ac:dyDescent="0.2">
      <c r="A36" s="47">
        <v>13</v>
      </c>
      <c r="B36" s="48" t="s">
        <v>44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</row>
    <row r="37" spans="1:8" x14ac:dyDescent="0.2">
      <c r="A37" s="47">
        <v>14</v>
      </c>
      <c r="B37" s="48" t="s">
        <v>27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</row>
    <row r="38" spans="1:8" x14ac:dyDescent="0.2">
      <c r="A38" s="47">
        <v>15</v>
      </c>
      <c r="B38" s="48" t="s">
        <v>28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</row>
    <row r="39" spans="1:8" x14ac:dyDescent="0.2">
      <c r="A39" s="47">
        <v>16</v>
      </c>
      <c r="B39" s="48" t="s">
        <v>29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</row>
    <row r="40" spans="1:8" x14ac:dyDescent="0.2">
      <c r="A40" s="47">
        <v>17</v>
      </c>
      <c r="B40" s="48" t="s">
        <v>45</v>
      </c>
      <c r="C40" s="34">
        <v>0</v>
      </c>
      <c r="D40" s="34">
        <v>0</v>
      </c>
      <c r="E40" s="34">
        <v>0</v>
      </c>
      <c r="F40" s="34">
        <v>-26381791.939999998</v>
      </c>
      <c r="G40" s="34">
        <v>-26110462.200000003</v>
      </c>
      <c r="H40" s="34">
        <v>-271329.73999999464</v>
      </c>
    </row>
    <row r="41" spans="1:8" x14ac:dyDescent="0.2">
      <c r="A41" s="47"/>
      <c r="B41" s="73" t="s">
        <v>31</v>
      </c>
      <c r="C41" s="46">
        <f>SUM(C42:C44)</f>
        <v>0</v>
      </c>
      <c r="D41" s="46">
        <f t="shared" ref="D41:H41" si="7">SUM(D42:D44)</f>
        <v>0</v>
      </c>
      <c r="E41" s="46">
        <f t="shared" si="7"/>
        <v>0</v>
      </c>
      <c r="F41" s="46">
        <f t="shared" si="7"/>
        <v>0</v>
      </c>
      <c r="G41" s="46">
        <f t="shared" si="7"/>
        <v>0</v>
      </c>
      <c r="H41" s="46">
        <f t="shared" si="7"/>
        <v>0</v>
      </c>
    </row>
    <row r="42" spans="1:8" x14ac:dyDescent="0.2">
      <c r="A42" s="47">
        <v>25</v>
      </c>
      <c r="B42" s="48" t="s">
        <v>28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</row>
    <row r="43" spans="1:8" x14ac:dyDescent="0.2">
      <c r="A43" s="47">
        <v>26</v>
      </c>
      <c r="B43" s="48" t="s">
        <v>29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</row>
    <row r="44" spans="1:8" x14ac:dyDescent="0.2">
      <c r="A44" s="49">
        <v>27</v>
      </c>
      <c r="B44" s="50" t="s">
        <v>46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</row>
    <row r="45" spans="1:8" x14ac:dyDescent="0.2">
      <c r="A45" s="58"/>
      <c r="B45" s="52" t="s">
        <v>22</v>
      </c>
      <c r="C45" s="53">
        <f>C33+C41</f>
        <v>0</v>
      </c>
      <c r="D45" s="53">
        <f t="shared" ref="D45:H45" si="8">D33+D41</f>
        <v>0</v>
      </c>
      <c r="E45" s="53">
        <f t="shared" si="8"/>
        <v>0</v>
      </c>
      <c r="F45" s="53">
        <f t="shared" si="8"/>
        <v>-14598046.979999959</v>
      </c>
      <c r="G45" s="53">
        <f t="shared" si="8"/>
        <v>381555.17000000179</v>
      </c>
      <c r="H45" s="53">
        <f t="shared" si="8"/>
        <v>-14979602.149999961</v>
      </c>
    </row>
    <row r="46" spans="1:8" x14ac:dyDescent="0.2"/>
    <row r="47" spans="1:8" x14ac:dyDescent="0.2"/>
    <row r="48" spans="1:8" ht="9.9499999999999993" customHeight="1" x14ac:dyDescent="0.2">
      <c r="A48" s="78" t="s">
        <v>33</v>
      </c>
      <c r="B48" s="78"/>
      <c r="C48" s="78"/>
      <c r="D48" s="78"/>
      <c r="E48" s="78"/>
      <c r="F48" s="78"/>
      <c r="G48" s="78"/>
      <c r="H48" s="78"/>
    </row>
    <row r="49" spans="1:8" ht="14.45" customHeight="1" x14ac:dyDescent="0.2">
      <c r="A49" s="78"/>
      <c r="B49" s="78"/>
      <c r="C49" s="78"/>
      <c r="D49" s="78"/>
      <c r="E49" s="78"/>
      <c r="F49" s="78"/>
      <c r="G49" s="78"/>
      <c r="H49" s="78"/>
    </row>
    <row r="50" spans="1:8" x14ac:dyDescent="0.2"/>
    <row r="51" spans="1:8" x14ac:dyDescent="0.2"/>
    <row r="52" spans="1:8" x14ac:dyDescent="0.2"/>
    <row r="53" spans="1:8" x14ac:dyDescent="0.2"/>
    <row r="54" spans="1:8" x14ac:dyDescent="0.2"/>
    <row r="55" spans="1:8" x14ac:dyDescent="0.2"/>
    <row r="56" spans="1:8" x14ac:dyDescent="0.2"/>
    <row r="57" spans="1:8" x14ac:dyDescent="0.2"/>
    <row r="58" spans="1:8" x14ac:dyDescent="0.2"/>
    <row r="59" spans="1:8" x14ac:dyDescent="0.2"/>
    <row r="60" spans="1:8" x14ac:dyDescent="0.2"/>
    <row r="61" spans="1:8" x14ac:dyDescent="0.2"/>
    <row r="62" spans="1:8" x14ac:dyDescent="0.2"/>
    <row r="63" spans="1:8" x14ac:dyDescent="0.2"/>
    <row r="64" spans="1:8" x14ac:dyDescent="0.2"/>
  </sheetData>
  <mergeCells count="2">
    <mergeCell ref="A1:H1"/>
    <mergeCell ref="A48:H4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5FCD5-EC2F-45AB-B052-1C1C77346645}">
  <dimension ref="A1:P64"/>
  <sheetViews>
    <sheetView showGridLines="0" topLeftCell="A27" zoomScaleNormal="100" workbookViewId="0">
      <selection activeCell="M56" sqref="M56"/>
    </sheetView>
  </sheetViews>
  <sheetFormatPr baseColWidth="10" defaultColWidth="0" defaultRowHeight="11.25" zeroHeight="1" x14ac:dyDescent="0.2"/>
  <cols>
    <col min="1" max="1" width="5.5703125" style="1" customWidth="1"/>
    <col min="2" max="2" width="41.5703125" style="1" bestFit="1" customWidth="1"/>
    <col min="3" max="3" width="12.85546875" style="1" customWidth="1"/>
    <col min="4" max="4" width="12.7109375" style="1" customWidth="1"/>
    <col min="5" max="10" width="11.42578125" style="1" customWidth="1"/>
    <col min="11" max="14" width="8.85546875" style="1" customWidth="1"/>
    <col min="15" max="16" width="11.42578125" style="1" customWidth="1"/>
    <col min="17" max="16384" width="11.42578125" style="1" hidden="1"/>
  </cols>
  <sheetData>
    <row r="1" spans="1:8" ht="75" customHeight="1" x14ac:dyDescent="0.2">
      <c r="A1" s="75" t="s">
        <v>58</v>
      </c>
      <c r="B1" s="76"/>
      <c r="C1" s="76"/>
      <c r="D1" s="76"/>
      <c r="E1" s="76"/>
      <c r="F1" s="76"/>
      <c r="G1" s="76"/>
      <c r="H1" s="77"/>
    </row>
    <row r="2" spans="1:8" ht="27" customHeight="1" x14ac:dyDescent="0.2">
      <c r="A2" s="27" t="s">
        <v>20</v>
      </c>
      <c r="B2" s="28"/>
      <c r="C2" s="29" t="s">
        <v>34</v>
      </c>
      <c r="D2" s="29" t="s">
        <v>36</v>
      </c>
      <c r="E2" s="29" t="s">
        <v>37</v>
      </c>
      <c r="F2" s="29" t="s">
        <v>21</v>
      </c>
      <c r="G2" s="29" t="s">
        <v>35</v>
      </c>
      <c r="H2" s="29" t="s">
        <v>38</v>
      </c>
    </row>
    <row r="3" spans="1:8" x14ac:dyDescent="0.2">
      <c r="A3" s="30"/>
      <c r="B3" s="31" t="s">
        <v>0</v>
      </c>
      <c r="C3" s="16">
        <f>SUM(C4:C13)</f>
        <v>731985912</v>
      </c>
      <c r="D3" s="16">
        <f t="shared" ref="D3:H3" si="0">SUM(D4:D13)</f>
        <v>24542175.110000014</v>
      </c>
      <c r="E3" s="16">
        <f t="shared" si="0"/>
        <v>756528087.11000001</v>
      </c>
      <c r="F3" s="16">
        <f t="shared" si="0"/>
        <v>531280184.88</v>
      </c>
      <c r="G3" s="16">
        <f t="shared" si="0"/>
        <v>531280184.88</v>
      </c>
      <c r="H3" s="16">
        <f t="shared" si="0"/>
        <v>0</v>
      </c>
    </row>
    <row r="4" spans="1:8" x14ac:dyDescent="0.2">
      <c r="A4" s="32">
        <v>1</v>
      </c>
      <c r="B4" s="33" t="s">
        <v>1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</row>
    <row r="5" spans="1:8" x14ac:dyDescent="0.2">
      <c r="A5" s="32">
        <v>2</v>
      </c>
      <c r="B5" s="33" t="s">
        <v>2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</row>
    <row r="6" spans="1:8" x14ac:dyDescent="0.2">
      <c r="A6" s="32">
        <v>3</v>
      </c>
      <c r="B6" s="33" t="s">
        <v>3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</row>
    <row r="7" spans="1:8" x14ac:dyDescent="0.2">
      <c r="A7" s="32">
        <v>4</v>
      </c>
      <c r="B7" s="33" t="s">
        <v>4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</row>
    <row r="8" spans="1:8" x14ac:dyDescent="0.2">
      <c r="A8" s="32">
        <v>5</v>
      </c>
      <c r="B8" s="33" t="s">
        <v>5</v>
      </c>
      <c r="C8" s="34">
        <v>10517584</v>
      </c>
      <c r="D8" s="34">
        <v>0</v>
      </c>
      <c r="E8" s="34">
        <v>10517584</v>
      </c>
      <c r="F8" s="34">
        <v>8061895.46</v>
      </c>
      <c r="G8" s="34">
        <v>8061895.46</v>
      </c>
      <c r="H8" s="34">
        <v>0</v>
      </c>
    </row>
    <row r="9" spans="1:8" x14ac:dyDescent="0.2">
      <c r="A9" s="32">
        <v>6</v>
      </c>
      <c r="B9" s="33" t="s">
        <v>6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</row>
    <row r="10" spans="1:8" x14ac:dyDescent="0.2">
      <c r="A10" s="32">
        <v>7</v>
      </c>
      <c r="B10" s="33" t="s">
        <v>7</v>
      </c>
      <c r="C10" s="34">
        <v>1730000</v>
      </c>
      <c r="D10" s="34">
        <v>0</v>
      </c>
      <c r="E10" s="34">
        <v>1730000</v>
      </c>
      <c r="F10" s="34">
        <v>1708850.42</v>
      </c>
      <c r="G10" s="34">
        <v>1708850.42</v>
      </c>
      <c r="H10" s="34">
        <v>0</v>
      </c>
    </row>
    <row r="11" spans="1:8" x14ac:dyDescent="0.2">
      <c r="A11" s="32">
        <v>8</v>
      </c>
      <c r="B11" s="33" t="s">
        <v>8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</row>
    <row r="12" spans="1:8" x14ac:dyDescent="0.2">
      <c r="A12" s="32">
        <v>9</v>
      </c>
      <c r="B12" s="33" t="s">
        <v>9</v>
      </c>
      <c r="C12" s="34">
        <v>719738328</v>
      </c>
      <c r="D12" s="34">
        <v>0</v>
      </c>
      <c r="E12" s="34">
        <v>719738328</v>
      </c>
      <c r="F12" s="34">
        <v>521509439</v>
      </c>
      <c r="G12" s="34">
        <v>521509439</v>
      </c>
      <c r="H12" s="34">
        <v>0</v>
      </c>
    </row>
    <row r="13" spans="1:8" x14ac:dyDescent="0.2">
      <c r="A13" s="35">
        <v>0</v>
      </c>
      <c r="B13" s="33" t="s">
        <v>10</v>
      </c>
      <c r="C13" s="34">
        <v>0</v>
      </c>
      <c r="D13" s="34">
        <v>24542175.110000014</v>
      </c>
      <c r="E13" s="34">
        <f>+D13</f>
        <v>24542175.110000014</v>
      </c>
      <c r="F13" s="34">
        <v>0</v>
      </c>
      <c r="G13" s="34">
        <v>0</v>
      </c>
      <c r="H13" s="34">
        <v>0</v>
      </c>
    </row>
    <row r="14" spans="1:8" x14ac:dyDescent="0.2">
      <c r="A14" s="32"/>
      <c r="B14" s="36" t="s">
        <v>11</v>
      </c>
      <c r="C14" s="18">
        <f>SUM(C15:C23)</f>
        <v>731985912</v>
      </c>
      <c r="D14" s="18">
        <f t="shared" ref="D14:H14" si="1">SUM(D15:D23)</f>
        <v>24542175.109999981</v>
      </c>
      <c r="E14" s="18">
        <f t="shared" si="1"/>
        <v>756528087.11000001</v>
      </c>
      <c r="F14" s="18">
        <f t="shared" si="1"/>
        <v>490224136.55999988</v>
      </c>
      <c r="G14" s="18">
        <f t="shared" si="1"/>
        <v>488556120.46999991</v>
      </c>
      <c r="H14" s="18">
        <f t="shared" si="1"/>
        <v>1668016.0899999924</v>
      </c>
    </row>
    <row r="15" spans="1:8" x14ac:dyDescent="0.2">
      <c r="A15" s="35">
        <v>1000</v>
      </c>
      <c r="B15" s="33" t="s">
        <v>12</v>
      </c>
      <c r="C15" s="34">
        <v>510812483</v>
      </c>
      <c r="D15" s="34">
        <v>4484296.0299999714</v>
      </c>
      <c r="E15" s="34">
        <v>515296779.02999997</v>
      </c>
      <c r="F15" s="34">
        <v>339961709.70999998</v>
      </c>
      <c r="G15" s="34">
        <v>339433880.26999998</v>
      </c>
      <c r="H15" s="34">
        <f t="shared" ref="H15:H22" si="2">+F15-G15</f>
        <v>527829.43999999762</v>
      </c>
    </row>
    <row r="16" spans="1:8" x14ac:dyDescent="0.2">
      <c r="A16" s="32">
        <v>2000</v>
      </c>
      <c r="B16" s="33" t="s">
        <v>13</v>
      </c>
      <c r="C16" s="34">
        <v>20766825</v>
      </c>
      <c r="D16" s="34">
        <v>3111261</v>
      </c>
      <c r="E16" s="34">
        <v>23878086</v>
      </c>
      <c r="F16" s="34">
        <v>17565446.32</v>
      </c>
      <c r="G16" s="34">
        <v>17477536.690000001</v>
      </c>
      <c r="H16" s="34">
        <f t="shared" si="2"/>
        <v>87909.629999998957</v>
      </c>
    </row>
    <row r="17" spans="1:15" x14ac:dyDescent="0.2">
      <c r="A17" s="35">
        <v>3000</v>
      </c>
      <c r="B17" s="33" t="s">
        <v>14</v>
      </c>
      <c r="C17" s="34">
        <v>152906297</v>
      </c>
      <c r="D17" s="34">
        <v>1338356.4900000095</v>
      </c>
      <c r="E17" s="34">
        <v>154244653.49000001</v>
      </c>
      <c r="F17" s="34">
        <v>97434302.409999996</v>
      </c>
      <c r="G17" s="34">
        <v>96427024.390000001</v>
      </c>
      <c r="H17" s="34">
        <f t="shared" si="2"/>
        <v>1007278.0199999958</v>
      </c>
    </row>
    <row r="18" spans="1:15" x14ac:dyDescent="0.2">
      <c r="A18" s="32">
        <v>4000</v>
      </c>
      <c r="B18" s="33" t="s">
        <v>9</v>
      </c>
      <c r="C18" s="34">
        <v>30867631</v>
      </c>
      <c r="D18" s="34">
        <v>3639605.3500000015</v>
      </c>
      <c r="E18" s="34">
        <v>34507236.350000001</v>
      </c>
      <c r="F18" s="34">
        <v>26056385.440000001</v>
      </c>
      <c r="G18" s="34">
        <v>26056385.440000001</v>
      </c>
      <c r="H18" s="34">
        <f t="shared" si="2"/>
        <v>0</v>
      </c>
    </row>
    <row r="19" spans="1:15" x14ac:dyDescent="0.2">
      <c r="A19" s="35">
        <v>5000</v>
      </c>
      <c r="B19" s="33" t="s">
        <v>15</v>
      </c>
      <c r="C19" s="34">
        <v>4385092</v>
      </c>
      <c r="D19" s="34">
        <v>6678125.0399999991</v>
      </c>
      <c r="E19" s="34">
        <v>11063217.039999999</v>
      </c>
      <c r="F19" s="34">
        <v>5613348.5300000003</v>
      </c>
      <c r="G19" s="34">
        <v>5568349.5300000003</v>
      </c>
      <c r="H19" s="34">
        <f t="shared" si="2"/>
        <v>44999</v>
      </c>
    </row>
    <row r="20" spans="1:15" x14ac:dyDescent="0.2">
      <c r="A20" s="32">
        <v>6000</v>
      </c>
      <c r="B20" s="33" t="s">
        <v>16</v>
      </c>
      <c r="C20" s="34">
        <v>0</v>
      </c>
      <c r="D20" s="34">
        <v>11397248.970000001</v>
      </c>
      <c r="E20" s="34">
        <v>11397248.970000001</v>
      </c>
      <c r="F20" s="34">
        <v>3592944.15</v>
      </c>
      <c r="G20" s="34">
        <v>3592944.15</v>
      </c>
      <c r="H20" s="34">
        <f t="shared" si="2"/>
        <v>0</v>
      </c>
    </row>
    <row r="21" spans="1:15" x14ac:dyDescent="0.2">
      <c r="A21" s="35">
        <v>7000</v>
      </c>
      <c r="B21" s="33" t="s">
        <v>17</v>
      </c>
      <c r="C21" s="34">
        <v>12247584</v>
      </c>
      <c r="D21" s="34">
        <v>-6106717.7699999996</v>
      </c>
      <c r="E21" s="34">
        <v>6140866.2300000004</v>
      </c>
      <c r="F21" s="34">
        <v>0</v>
      </c>
      <c r="G21" s="34">
        <v>0</v>
      </c>
      <c r="H21" s="34">
        <f t="shared" si="2"/>
        <v>0</v>
      </c>
    </row>
    <row r="22" spans="1:15" x14ac:dyDescent="0.2">
      <c r="A22" s="32">
        <v>8000</v>
      </c>
      <c r="B22" s="33" t="s">
        <v>18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f t="shared" si="2"/>
        <v>0</v>
      </c>
    </row>
    <row r="23" spans="1:15" x14ac:dyDescent="0.2">
      <c r="A23" s="37">
        <v>9000</v>
      </c>
      <c r="B23" s="38" t="s">
        <v>19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15" x14ac:dyDescent="0.2">
      <c r="A24" s="39"/>
      <c r="B24" s="40" t="s">
        <v>22</v>
      </c>
      <c r="C24" s="41">
        <f>C3-C14</f>
        <v>0</v>
      </c>
      <c r="D24" s="41">
        <f t="shared" ref="D24:H24" si="3">D3-D14</f>
        <v>3.3527612686157227E-8</v>
      </c>
      <c r="E24" s="41">
        <f t="shared" si="3"/>
        <v>0</v>
      </c>
      <c r="F24" s="41">
        <f t="shared" si="3"/>
        <v>41056048.320000112</v>
      </c>
      <c r="G24" s="41">
        <f t="shared" si="3"/>
        <v>42724064.410000086</v>
      </c>
      <c r="H24" s="41">
        <f t="shared" si="3"/>
        <v>-1668016.0899999924</v>
      </c>
    </row>
    <row r="25" spans="1:15" ht="7.5" customHeight="1" x14ac:dyDescent="0.2"/>
    <row r="26" spans="1:15" ht="7.5" customHeight="1" x14ac:dyDescent="0.2"/>
    <row r="27" spans="1:15" ht="75" customHeight="1" x14ac:dyDescent="0.2">
      <c r="A27" s="79" t="s">
        <v>59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1"/>
    </row>
    <row r="28" spans="1:15" x14ac:dyDescent="0.2">
      <c r="A28" s="59"/>
      <c r="B28" s="57"/>
      <c r="C28" s="60" t="s">
        <v>23</v>
      </c>
      <c r="D28" s="61"/>
      <c r="E28" s="61"/>
      <c r="F28" s="61"/>
      <c r="G28" s="61"/>
      <c r="H28" s="61"/>
      <c r="I28" s="61"/>
      <c r="J28" s="62"/>
      <c r="K28" s="60" t="s">
        <v>31</v>
      </c>
      <c r="L28" s="61"/>
      <c r="M28" s="61"/>
      <c r="N28" s="62"/>
      <c r="O28" s="29" t="s">
        <v>53</v>
      </c>
    </row>
    <row r="29" spans="1:15" x14ac:dyDescent="0.2">
      <c r="A29" s="63"/>
      <c r="B29" s="64"/>
      <c r="C29" s="65">
        <v>11</v>
      </c>
      <c r="D29" s="65">
        <v>12</v>
      </c>
      <c r="E29" s="65">
        <v>13</v>
      </c>
      <c r="F29" s="65">
        <v>14</v>
      </c>
      <c r="G29" s="65">
        <v>15</v>
      </c>
      <c r="H29" s="65">
        <v>16</v>
      </c>
      <c r="I29" s="65">
        <v>17</v>
      </c>
      <c r="J29" s="65" t="s">
        <v>54</v>
      </c>
      <c r="K29" s="65">
        <v>25</v>
      </c>
      <c r="L29" s="65">
        <v>26</v>
      </c>
      <c r="M29" s="65">
        <v>27</v>
      </c>
      <c r="N29" s="65" t="s">
        <v>55</v>
      </c>
      <c r="O29" s="66"/>
    </row>
    <row r="30" spans="1:15" x14ac:dyDescent="0.2">
      <c r="A30" s="30"/>
      <c r="B30" s="31" t="s">
        <v>0</v>
      </c>
      <c r="C30" s="16">
        <f t="shared" ref="C30:I30" si="4">SUM(C31:C40)</f>
        <v>733778419.37</v>
      </c>
      <c r="D30" s="16">
        <f t="shared" si="4"/>
        <v>0</v>
      </c>
      <c r="E30" s="16">
        <f t="shared" si="4"/>
        <v>0</v>
      </c>
      <c r="F30" s="16">
        <f t="shared" si="4"/>
        <v>0</v>
      </c>
      <c r="G30" s="16">
        <f t="shared" si="4"/>
        <v>0</v>
      </c>
      <c r="H30" s="16">
        <f t="shared" si="4"/>
        <v>0</v>
      </c>
      <c r="I30" s="16">
        <f t="shared" si="4"/>
        <v>0</v>
      </c>
      <c r="J30" s="67">
        <f t="shared" ref="J30:O30" si="5">SUM(J31:J40)</f>
        <v>733778419.37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67">
        <f t="shared" si="5"/>
        <v>0</v>
      </c>
      <c r="O30" s="16">
        <f t="shared" si="5"/>
        <v>733778419.37</v>
      </c>
    </row>
    <row r="31" spans="1:15" x14ac:dyDescent="0.2">
      <c r="A31" s="47">
        <v>1</v>
      </c>
      <c r="B31" s="33" t="s">
        <v>1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68">
        <f>SUM(C31:I31)</f>
        <v>0</v>
      </c>
      <c r="K31" s="34">
        <v>0</v>
      </c>
      <c r="L31" s="34">
        <v>0</v>
      </c>
      <c r="M31" s="34">
        <v>0</v>
      </c>
      <c r="N31" s="68">
        <f>SUM(K31:M31)</f>
        <v>0</v>
      </c>
      <c r="O31" s="34">
        <f>+J31+N31</f>
        <v>0</v>
      </c>
    </row>
    <row r="32" spans="1:15" x14ac:dyDescent="0.2">
      <c r="A32" s="47">
        <v>2</v>
      </c>
      <c r="B32" s="33" t="s">
        <v>2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68">
        <f t="shared" ref="J32:J40" si="6">SUM(C32:I32)</f>
        <v>0</v>
      </c>
      <c r="K32" s="34">
        <v>0</v>
      </c>
      <c r="L32" s="34">
        <v>0</v>
      </c>
      <c r="M32" s="34">
        <v>0</v>
      </c>
      <c r="N32" s="68">
        <f t="shared" ref="N32:N40" si="7">SUM(K32:M32)</f>
        <v>0</v>
      </c>
      <c r="O32" s="34">
        <f t="shared" ref="O32:O40" si="8">+J32+N32</f>
        <v>0</v>
      </c>
    </row>
    <row r="33" spans="1:15" x14ac:dyDescent="0.2">
      <c r="A33" s="47">
        <v>3</v>
      </c>
      <c r="B33" s="33" t="s">
        <v>3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68">
        <f t="shared" si="6"/>
        <v>0</v>
      </c>
      <c r="K33" s="34">
        <v>0</v>
      </c>
      <c r="L33" s="34">
        <v>0</v>
      </c>
      <c r="M33" s="34">
        <v>0</v>
      </c>
      <c r="N33" s="68">
        <f t="shared" si="7"/>
        <v>0</v>
      </c>
      <c r="O33" s="34">
        <f t="shared" si="8"/>
        <v>0</v>
      </c>
    </row>
    <row r="34" spans="1:15" x14ac:dyDescent="0.2">
      <c r="A34" s="47">
        <v>4</v>
      </c>
      <c r="B34" s="33" t="s">
        <v>4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68">
        <f t="shared" si="6"/>
        <v>0</v>
      </c>
      <c r="K34" s="34">
        <v>0</v>
      </c>
      <c r="L34" s="34">
        <v>0</v>
      </c>
      <c r="M34" s="34">
        <v>0</v>
      </c>
      <c r="N34" s="68">
        <f t="shared" si="7"/>
        <v>0</v>
      </c>
      <c r="O34" s="34">
        <f t="shared" si="8"/>
        <v>0</v>
      </c>
    </row>
    <row r="35" spans="1:15" x14ac:dyDescent="0.2">
      <c r="A35" s="47">
        <v>5</v>
      </c>
      <c r="B35" s="33" t="s">
        <v>5</v>
      </c>
      <c r="C35" s="34">
        <v>11851938.73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68">
        <f t="shared" si="6"/>
        <v>11851938.73</v>
      </c>
      <c r="K35" s="34">
        <v>0</v>
      </c>
      <c r="L35" s="34">
        <v>0</v>
      </c>
      <c r="M35" s="34">
        <v>0</v>
      </c>
      <c r="N35" s="68">
        <f t="shared" si="7"/>
        <v>0</v>
      </c>
      <c r="O35" s="34">
        <f t="shared" si="8"/>
        <v>11851938.73</v>
      </c>
    </row>
    <row r="36" spans="1:15" x14ac:dyDescent="0.2">
      <c r="A36" s="47">
        <v>6</v>
      </c>
      <c r="B36" s="33" t="s">
        <v>6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68">
        <f t="shared" si="6"/>
        <v>0</v>
      </c>
      <c r="K36" s="34">
        <v>0</v>
      </c>
      <c r="L36" s="34">
        <v>0</v>
      </c>
      <c r="M36" s="34">
        <v>0</v>
      </c>
      <c r="N36" s="68">
        <f t="shared" si="7"/>
        <v>0</v>
      </c>
      <c r="O36" s="34">
        <f t="shared" si="8"/>
        <v>0</v>
      </c>
    </row>
    <row r="37" spans="1:15" x14ac:dyDescent="0.2">
      <c r="A37" s="47">
        <v>7</v>
      </c>
      <c r="B37" s="33" t="s">
        <v>7</v>
      </c>
      <c r="C37" s="34">
        <v>2188152.64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68">
        <f t="shared" si="6"/>
        <v>2188152.64</v>
      </c>
      <c r="K37" s="34">
        <v>0</v>
      </c>
      <c r="L37" s="34">
        <v>0</v>
      </c>
      <c r="M37" s="34">
        <v>0</v>
      </c>
      <c r="N37" s="68">
        <f t="shared" si="7"/>
        <v>0</v>
      </c>
      <c r="O37" s="34">
        <f t="shared" si="8"/>
        <v>2188152.64</v>
      </c>
    </row>
    <row r="38" spans="1:15" x14ac:dyDescent="0.2">
      <c r="A38" s="47">
        <v>8</v>
      </c>
      <c r="B38" s="33" t="s">
        <v>8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68">
        <f t="shared" si="6"/>
        <v>0</v>
      </c>
      <c r="K38" s="34">
        <v>0</v>
      </c>
      <c r="L38" s="34">
        <v>0</v>
      </c>
      <c r="M38" s="34">
        <v>0</v>
      </c>
      <c r="N38" s="68">
        <f t="shared" si="7"/>
        <v>0</v>
      </c>
      <c r="O38" s="34">
        <f t="shared" si="8"/>
        <v>0</v>
      </c>
    </row>
    <row r="39" spans="1:15" x14ac:dyDescent="0.2">
      <c r="A39" s="47">
        <v>9</v>
      </c>
      <c r="B39" s="33" t="s">
        <v>9</v>
      </c>
      <c r="C39" s="34">
        <v>719738328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68">
        <f t="shared" si="6"/>
        <v>719738328</v>
      </c>
      <c r="K39" s="34">
        <v>0</v>
      </c>
      <c r="L39" s="34">
        <v>0</v>
      </c>
      <c r="M39" s="34">
        <v>0</v>
      </c>
      <c r="N39" s="68">
        <f t="shared" si="7"/>
        <v>0</v>
      </c>
      <c r="O39" s="34">
        <f t="shared" si="8"/>
        <v>719738328</v>
      </c>
    </row>
    <row r="40" spans="1:15" x14ac:dyDescent="0.2">
      <c r="A40" s="69">
        <v>0</v>
      </c>
      <c r="B40" s="33" t="s">
        <v>10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68">
        <f t="shared" si="6"/>
        <v>0</v>
      </c>
      <c r="K40" s="34">
        <v>0</v>
      </c>
      <c r="L40" s="34">
        <v>0</v>
      </c>
      <c r="M40" s="34">
        <v>0</v>
      </c>
      <c r="N40" s="68">
        <f t="shared" si="7"/>
        <v>0</v>
      </c>
      <c r="O40" s="34">
        <f t="shared" si="8"/>
        <v>0</v>
      </c>
    </row>
    <row r="41" spans="1:15" x14ac:dyDescent="0.2">
      <c r="A41" s="47"/>
      <c r="B41" s="36" t="s">
        <v>11</v>
      </c>
      <c r="C41" s="18">
        <f t="shared" ref="C41:I41" si="9">SUM(C42:C50)</f>
        <v>721994674.40999997</v>
      </c>
      <c r="D41" s="18">
        <f t="shared" si="9"/>
        <v>0</v>
      </c>
      <c r="E41" s="18">
        <f t="shared" si="9"/>
        <v>0</v>
      </c>
      <c r="F41" s="18">
        <f t="shared" si="9"/>
        <v>0</v>
      </c>
      <c r="G41" s="18">
        <f t="shared" si="9"/>
        <v>0</v>
      </c>
      <c r="H41" s="18">
        <f t="shared" si="9"/>
        <v>0</v>
      </c>
      <c r="I41" s="18">
        <f t="shared" si="9"/>
        <v>26381791.939999998</v>
      </c>
      <c r="J41" s="70">
        <f t="shared" ref="J41:O41" si="10">SUM(J42:J50)</f>
        <v>748376466.35000014</v>
      </c>
      <c r="K41" s="18">
        <f t="shared" si="10"/>
        <v>0</v>
      </c>
      <c r="L41" s="18">
        <f t="shared" si="10"/>
        <v>0</v>
      </c>
      <c r="M41" s="18">
        <f t="shared" si="10"/>
        <v>0</v>
      </c>
      <c r="N41" s="70">
        <f t="shared" si="10"/>
        <v>0</v>
      </c>
      <c r="O41" s="18">
        <f t="shared" si="10"/>
        <v>748376466.35000014</v>
      </c>
    </row>
    <row r="42" spans="1:15" x14ac:dyDescent="0.2">
      <c r="A42" s="69">
        <v>1000</v>
      </c>
      <c r="B42" s="33" t="s">
        <v>12</v>
      </c>
      <c r="C42" s="34">
        <v>509120755.61000001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6360271.9100000001</v>
      </c>
      <c r="J42" s="68">
        <f t="shared" ref="J42:J50" si="11">SUM(C42:I42)</f>
        <v>515481027.52000004</v>
      </c>
      <c r="K42" s="34">
        <v>0</v>
      </c>
      <c r="L42" s="34">
        <v>0</v>
      </c>
      <c r="M42" s="34">
        <v>0</v>
      </c>
      <c r="N42" s="68">
        <f t="shared" ref="N42:N50" si="12">SUM(K42:M42)</f>
        <v>0</v>
      </c>
      <c r="O42" s="34">
        <f t="shared" ref="O42:O50" si="13">+J42+N42</f>
        <v>515481027.52000004</v>
      </c>
    </row>
    <row r="43" spans="1:15" x14ac:dyDescent="0.2">
      <c r="A43" s="47">
        <v>2000</v>
      </c>
      <c r="B43" s="33" t="s">
        <v>13</v>
      </c>
      <c r="C43" s="34">
        <v>24150125.439999998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882625.96</v>
      </c>
      <c r="J43" s="68">
        <f t="shared" si="11"/>
        <v>25032751.399999999</v>
      </c>
      <c r="K43" s="34">
        <v>0</v>
      </c>
      <c r="L43" s="34">
        <v>0</v>
      </c>
      <c r="M43" s="34">
        <v>0</v>
      </c>
      <c r="N43" s="68">
        <f t="shared" si="12"/>
        <v>0</v>
      </c>
      <c r="O43" s="34">
        <f t="shared" si="13"/>
        <v>25032751.399999999</v>
      </c>
    </row>
    <row r="44" spans="1:15" x14ac:dyDescent="0.2">
      <c r="A44" s="69">
        <v>3000</v>
      </c>
      <c r="B44" s="33" t="s">
        <v>14</v>
      </c>
      <c r="C44" s="34">
        <v>140052969.27000001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6295939.209999999</v>
      </c>
      <c r="J44" s="68">
        <f t="shared" si="11"/>
        <v>146348908.48000002</v>
      </c>
      <c r="K44" s="34">
        <v>0</v>
      </c>
      <c r="L44" s="34">
        <v>0</v>
      </c>
      <c r="M44" s="34">
        <v>0</v>
      </c>
      <c r="N44" s="68">
        <f t="shared" si="12"/>
        <v>0</v>
      </c>
      <c r="O44" s="34">
        <f t="shared" si="13"/>
        <v>146348908.48000002</v>
      </c>
    </row>
    <row r="45" spans="1:15" x14ac:dyDescent="0.2">
      <c r="A45" s="47">
        <v>4000</v>
      </c>
      <c r="B45" s="33" t="s">
        <v>9</v>
      </c>
      <c r="C45" s="34">
        <v>37339637.939999998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298999</v>
      </c>
      <c r="J45" s="68">
        <f t="shared" si="11"/>
        <v>37638636.939999998</v>
      </c>
      <c r="K45" s="34">
        <v>0</v>
      </c>
      <c r="L45" s="34">
        <v>0</v>
      </c>
      <c r="M45" s="34">
        <v>0</v>
      </c>
      <c r="N45" s="68">
        <f t="shared" si="12"/>
        <v>0</v>
      </c>
      <c r="O45" s="34">
        <f t="shared" si="13"/>
        <v>37638636.939999998</v>
      </c>
    </row>
    <row r="46" spans="1:15" x14ac:dyDescent="0.2">
      <c r="A46" s="69">
        <v>5000</v>
      </c>
      <c r="B46" s="33" t="s">
        <v>15</v>
      </c>
      <c r="C46" s="34">
        <v>8185266.1500000004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5374942.0500000007</v>
      </c>
      <c r="J46" s="68">
        <f t="shared" si="11"/>
        <v>13560208.200000001</v>
      </c>
      <c r="K46" s="34">
        <v>0</v>
      </c>
      <c r="L46" s="34">
        <v>0</v>
      </c>
      <c r="M46" s="34">
        <v>0</v>
      </c>
      <c r="N46" s="68">
        <f t="shared" si="12"/>
        <v>0</v>
      </c>
      <c r="O46" s="34">
        <f t="shared" si="13"/>
        <v>13560208.200000001</v>
      </c>
    </row>
    <row r="47" spans="1:15" x14ac:dyDescent="0.2">
      <c r="A47" s="47">
        <v>6000</v>
      </c>
      <c r="B47" s="33" t="s">
        <v>16</v>
      </c>
      <c r="C47" s="34">
        <v>3145920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7169013.8099999996</v>
      </c>
      <c r="J47" s="68">
        <f t="shared" si="11"/>
        <v>10314933.809999999</v>
      </c>
      <c r="K47" s="34">
        <v>0</v>
      </c>
      <c r="L47" s="34">
        <v>0</v>
      </c>
      <c r="M47" s="34">
        <v>0</v>
      </c>
      <c r="N47" s="68">
        <f t="shared" si="12"/>
        <v>0</v>
      </c>
      <c r="O47" s="34">
        <f t="shared" si="13"/>
        <v>10314933.809999999</v>
      </c>
    </row>
    <row r="48" spans="1:15" x14ac:dyDescent="0.2">
      <c r="A48" s="69">
        <v>7000</v>
      </c>
      <c r="B48" s="33" t="s">
        <v>17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68">
        <f t="shared" si="11"/>
        <v>0</v>
      </c>
      <c r="K48" s="34">
        <v>0</v>
      </c>
      <c r="L48" s="34">
        <v>0</v>
      </c>
      <c r="M48" s="34">
        <v>0</v>
      </c>
      <c r="N48" s="68">
        <f t="shared" si="12"/>
        <v>0</v>
      </c>
      <c r="O48" s="34">
        <f t="shared" si="13"/>
        <v>0</v>
      </c>
    </row>
    <row r="49" spans="1:15" x14ac:dyDescent="0.2">
      <c r="A49" s="47">
        <v>8000</v>
      </c>
      <c r="B49" s="33" t="s">
        <v>18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68">
        <f t="shared" si="11"/>
        <v>0</v>
      </c>
      <c r="K49" s="34">
        <v>0</v>
      </c>
      <c r="L49" s="34">
        <v>0</v>
      </c>
      <c r="M49" s="34">
        <v>0</v>
      </c>
      <c r="N49" s="68">
        <f t="shared" si="12"/>
        <v>0</v>
      </c>
      <c r="O49" s="34">
        <f t="shared" si="13"/>
        <v>0</v>
      </c>
    </row>
    <row r="50" spans="1:15" x14ac:dyDescent="0.2">
      <c r="A50" s="71">
        <v>9000</v>
      </c>
      <c r="B50" s="38" t="s">
        <v>19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68">
        <f t="shared" si="11"/>
        <v>0</v>
      </c>
      <c r="K50" s="34">
        <v>0</v>
      </c>
      <c r="L50" s="34">
        <v>0</v>
      </c>
      <c r="M50" s="34">
        <v>0</v>
      </c>
      <c r="N50" s="68">
        <f t="shared" si="12"/>
        <v>0</v>
      </c>
      <c r="O50" s="34">
        <f t="shared" si="13"/>
        <v>0</v>
      </c>
    </row>
    <row r="51" spans="1:15" x14ac:dyDescent="0.2">
      <c r="A51" s="39"/>
      <c r="B51" s="40" t="s">
        <v>22</v>
      </c>
      <c r="C51" s="41">
        <f>C30-C41</f>
        <v>11783744.960000038</v>
      </c>
      <c r="D51" s="41">
        <f t="shared" ref="D51:N51" si="14">D30-D41</f>
        <v>0</v>
      </c>
      <c r="E51" s="41">
        <f t="shared" si="14"/>
        <v>0</v>
      </c>
      <c r="F51" s="41">
        <f t="shared" si="14"/>
        <v>0</v>
      </c>
      <c r="G51" s="41">
        <f t="shared" si="14"/>
        <v>0</v>
      </c>
      <c r="H51" s="41">
        <f t="shared" si="14"/>
        <v>0</v>
      </c>
      <c r="I51" s="41">
        <f t="shared" si="14"/>
        <v>-26381791.939999998</v>
      </c>
      <c r="J51" s="72">
        <f t="shared" si="14"/>
        <v>-14598046.980000138</v>
      </c>
      <c r="K51" s="41">
        <f t="shared" si="14"/>
        <v>0</v>
      </c>
      <c r="L51" s="41">
        <f t="shared" si="14"/>
        <v>0</v>
      </c>
      <c r="M51" s="41">
        <f t="shared" si="14"/>
        <v>0</v>
      </c>
      <c r="N51" s="72">
        <f t="shared" si="14"/>
        <v>0</v>
      </c>
      <c r="O51" s="41">
        <f>O30-O41</f>
        <v>-14598046.980000138</v>
      </c>
    </row>
    <row r="52" spans="1:15" ht="6" customHeight="1" x14ac:dyDescent="0.2"/>
    <row r="53" spans="1:15" x14ac:dyDescent="0.2">
      <c r="A53" s="1" t="s">
        <v>33</v>
      </c>
    </row>
    <row r="54" spans="1:15" ht="2.25" customHeight="1" x14ac:dyDescent="0.2"/>
    <row r="55" spans="1:15" x14ac:dyDescent="0.2"/>
    <row r="56" spans="1:15" x14ac:dyDescent="0.2"/>
    <row r="57" spans="1:15" ht="7.5" customHeight="1" x14ac:dyDescent="0.2"/>
    <row r="58" spans="1:15" x14ac:dyDescent="0.2"/>
    <row r="59" spans="1:15" x14ac:dyDescent="0.2"/>
    <row r="60" spans="1:15" x14ac:dyDescent="0.2"/>
    <row r="61" spans="1:15" x14ac:dyDescent="0.2"/>
    <row r="62" spans="1:15" x14ac:dyDescent="0.2"/>
    <row r="63" spans="1:15" x14ac:dyDescent="0.2"/>
    <row r="64" spans="1:15" x14ac:dyDescent="0.2"/>
  </sheetData>
  <mergeCells count="2">
    <mergeCell ref="A1:H1"/>
    <mergeCell ref="A27:O27"/>
  </mergeCells>
  <printOptions horizontalCentered="1"/>
  <pageMargins left="0.19685039370078741" right="0.31496062992125984" top="0.35433070866141736" bottom="0.35433070866141736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FFF</vt:lpstr>
      <vt:lpstr>CFF</vt:lpstr>
      <vt:lpstr>CRI-COG-DEVENGADO</vt:lpstr>
      <vt:lpstr>CFF!Área_de_impresión</vt:lpstr>
      <vt:lpstr>'CRI-COG-DEVENGADO'!Área_de_impresión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Alejandra María de Lourdes Zamarripa Aguirre</cp:lastModifiedBy>
  <cp:lastPrinted>2025-01-24T15:56:33Z</cp:lastPrinted>
  <dcterms:created xsi:type="dcterms:W3CDTF">2017-12-20T04:54:53Z</dcterms:created>
  <dcterms:modified xsi:type="dcterms:W3CDTF">2025-01-24T20:54:09Z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