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5_LDF\"/>
    </mc:Choice>
  </mc:AlternateContent>
  <xr:revisionPtr revIDLastSave="0" documentId="13_ncr:1_{AB3D7C47-AA93-4A25-9319-8E4F07018CDC}" xr6:coauthVersionLast="47" xr6:coauthVersionMax="47" xr10:uidLastSave="{00000000-0000-0000-0000-000000000000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Print_Area" localSheetId="4">'NDF-04'!$A$1:$F$14</definedName>
    <definedName name="_xlnm.Print_Area" localSheetId="5">'NDF-05'!$A$1:$F$14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G16" i="1"/>
  <c r="F31" i="3" l="1"/>
  <c r="F30" i="3"/>
  <c r="F29" i="3"/>
  <c r="F28" i="3"/>
  <c r="F27" i="3"/>
  <c r="F26" i="3"/>
  <c r="F25" i="3"/>
  <c r="F24" i="3"/>
  <c r="F23" i="3"/>
  <c r="E22" i="3"/>
  <c r="D22" i="3"/>
  <c r="F20" i="3"/>
  <c r="F19" i="3"/>
  <c r="F18" i="3"/>
  <c r="F17" i="3"/>
  <c r="F16" i="3"/>
  <c r="F15" i="3"/>
  <c r="F14" i="3"/>
  <c r="F13" i="3"/>
  <c r="D11" i="3"/>
  <c r="E11" i="3"/>
  <c r="E32" i="3" l="1"/>
  <c r="F22" i="3"/>
  <c r="D32" i="3"/>
  <c r="F12" i="3"/>
  <c r="F11" i="3" s="1"/>
  <c r="F32" i="3" s="1"/>
  <c r="H73" i="1" l="1"/>
  <c r="D52" i="1" l="1"/>
  <c r="I78" i="1"/>
  <c r="H78" i="1"/>
  <c r="G78" i="1"/>
  <c r="F78" i="1"/>
  <c r="E78" i="1"/>
  <c r="D78" i="1"/>
  <c r="C78" i="1"/>
  <c r="I74" i="1"/>
  <c r="H74" i="1"/>
  <c r="G74" i="1"/>
  <c r="F74" i="1"/>
  <c r="E74" i="1"/>
  <c r="D74" i="1"/>
  <c r="C74" i="1"/>
  <c r="G66" i="1"/>
  <c r="F66" i="1"/>
  <c r="E66" i="1"/>
  <c r="D66" i="1"/>
  <c r="G62" i="1"/>
  <c r="F62" i="1"/>
  <c r="E62" i="1"/>
  <c r="D62" i="1"/>
  <c r="G52" i="1"/>
  <c r="F52" i="1"/>
  <c r="E52" i="1"/>
  <c r="G42" i="1"/>
  <c r="F42" i="1"/>
  <c r="E42" i="1"/>
  <c r="D42" i="1"/>
  <c r="G32" i="1"/>
  <c r="F32" i="1"/>
  <c r="E32" i="1"/>
  <c r="D32" i="1"/>
  <c r="G14" i="1"/>
  <c r="F14" i="1"/>
  <c r="E14" i="1"/>
  <c r="G22" i="1"/>
  <c r="F22" i="1"/>
  <c r="E22" i="1"/>
  <c r="D22" i="1"/>
  <c r="E13" i="1" l="1"/>
  <c r="F13" i="1"/>
  <c r="G13" i="1"/>
  <c r="G161" i="1" l="1"/>
  <c r="F161" i="1"/>
  <c r="E161" i="1"/>
  <c r="D14" i="1"/>
  <c r="D13" i="1" s="1"/>
  <c r="C13" i="1"/>
  <c r="C161" i="1" s="1"/>
  <c r="I85" i="1"/>
  <c r="I84" i="1"/>
  <c r="I83" i="1"/>
  <c r="I82" i="1"/>
  <c r="I81" i="1"/>
  <c r="I80" i="1"/>
  <c r="I79" i="1"/>
  <c r="I77" i="1"/>
  <c r="I76" i="1"/>
  <c r="I75" i="1"/>
  <c r="I72" i="1"/>
  <c r="I71" i="1"/>
  <c r="I70" i="1"/>
  <c r="I69" i="1"/>
  <c r="I68" i="1"/>
  <c r="I67" i="1"/>
  <c r="I65" i="1"/>
  <c r="I63" i="1"/>
  <c r="I61" i="1"/>
  <c r="I60" i="1"/>
  <c r="I59" i="1"/>
  <c r="I57" i="1"/>
  <c r="I55" i="1"/>
  <c r="I51" i="1"/>
  <c r="I50" i="1"/>
  <c r="I49" i="1"/>
  <c r="I48" i="1"/>
  <c r="I45" i="1"/>
  <c r="I44" i="1"/>
  <c r="I43" i="1"/>
  <c r="I30" i="1"/>
  <c r="I25" i="1"/>
  <c r="H85" i="1"/>
  <c r="H84" i="1"/>
  <c r="H83" i="1"/>
  <c r="H82" i="1"/>
  <c r="H81" i="1"/>
  <c r="H80" i="1"/>
  <c r="H79" i="1"/>
  <c r="H77" i="1"/>
  <c r="H76" i="1"/>
  <c r="H75" i="1"/>
  <c r="H66" i="1"/>
  <c r="H72" i="1"/>
  <c r="H71" i="1"/>
  <c r="H70" i="1"/>
  <c r="H69" i="1"/>
  <c r="H68" i="1"/>
  <c r="H67" i="1"/>
  <c r="H65" i="1"/>
  <c r="H64" i="1"/>
  <c r="H62" i="1" s="1"/>
  <c r="H63" i="1"/>
  <c r="H61" i="1"/>
  <c r="H60" i="1"/>
  <c r="H59" i="1"/>
  <c r="H58" i="1"/>
  <c r="I58" i="1" s="1"/>
  <c r="H57" i="1"/>
  <c r="H56" i="1"/>
  <c r="I56" i="1" s="1"/>
  <c r="H55" i="1"/>
  <c r="H54" i="1"/>
  <c r="I54" i="1" s="1"/>
  <c r="H53" i="1"/>
  <c r="I53" i="1" s="1"/>
  <c r="H51" i="1"/>
  <c r="H50" i="1"/>
  <c r="H49" i="1"/>
  <c r="H48" i="1"/>
  <c r="H47" i="1"/>
  <c r="I47" i="1" s="1"/>
  <c r="H46" i="1"/>
  <c r="H45" i="1"/>
  <c r="H44" i="1"/>
  <c r="H43" i="1"/>
  <c r="H41" i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1" i="1"/>
  <c r="I31" i="1" s="1"/>
  <c r="H30" i="1"/>
  <c r="H29" i="1"/>
  <c r="I29" i="1" s="1"/>
  <c r="H28" i="1"/>
  <c r="I28" i="1" s="1"/>
  <c r="H27" i="1"/>
  <c r="I27" i="1" s="1"/>
  <c r="H26" i="1"/>
  <c r="I26" i="1" s="1"/>
  <c r="H25" i="1"/>
  <c r="H24" i="1"/>
  <c r="I24" i="1" s="1"/>
  <c r="H23" i="1"/>
  <c r="I23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C66" i="1"/>
  <c r="C62" i="1"/>
  <c r="C52" i="1"/>
  <c r="C42" i="1"/>
  <c r="C32" i="1"/>
  <c r="C22" i="1"/>
  <c r="C14" i="1"/>
  <c r="H42" i="1" l="1"/>
  <c r="I64" i="1"/>
  <c r="I62" i="1" s="1"/>
  <c r="I73" i="1"/>
  <c r="H22" i="1"/>
  <c r="I46" i="1"/>
  <c r="I42" i="1" s="1"/>
  <c r="H32" i="1"/>
  <c r="I41" i="1"/>
  <c r="I22" i="1"/>
  <c r="H14" i="1"/>
  <c r="I15" i="1"/>
  <c r="I52" i="1"/>
  <c r="H52" i="1"/>
  <c r="D161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9" i="1" s="1"/>
  <c r="B1" i="1"/>
  <c r="B6" i="1" s="1"/>
  <c r="B3" i="6"/>
  <c r="B1" i="6"/>
  <c r="I14" i="1" l="1"/>
  <c r="I66" i="1"/>
  <c r="I32" i="1"/>
  <c r="H13" i="1"/>
  <c r="H161" i="1" s="1"/>
  <c r="I13" i="1" l="1"/>
  <c r="I161" i="1" s="1"/>
</calcChain>
</file>

<file path=xl/sharedStrings.xml><?xml version="1.0" encoding="utf-8"?>
<sst xmlns="http://schemas.openxmlformats.org/spreadsheetml/2006/main" count="259" uniqueCount="146">
  <si>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</si>
  <si>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</si>
  <si>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</si>
  <si>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</si>
  <si>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</si>
  <si>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</si>
  <si>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</si>
  <si>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</si>
  <si>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</si>
  <si>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</si>
  <si>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</si>
  <si>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</si>
  <si>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</si>
  <si>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</si>
  <si>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</si>
  <si>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</si>
  <si>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</si>
  <si>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</si>
  <si>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</si>
  <si>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</si>
  <si>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</si>
  <si>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</si>
  <si>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</si>
  <si>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</si>
  <si>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</si>
  <si>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</si>
  <si>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</si>
  <si>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</si>
  <si>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</si>
  <si>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</si>
  <si>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</si>
  <si>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</si>
  <si>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</si>
  <si>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</si>
  <si>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</si>
  <si>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</si>
  <si>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</si>
  <si>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</si>
  <si>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</si>
  <si>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</si>
  <si>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</si>
  <si>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</si>
  <si>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</si>
  <si>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</si>
  <si>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</si>
  <si>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</si>
  <si>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</si>
  <si>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</si>
  <si>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</si>
  <si>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</si>
  <si>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</si>
  <si>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</si>
  <si>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</si>
  <si>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</si>
  <si>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</si>
  <si>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</si>
  <si>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</si>
  <si>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</si>
  <si>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</si>
  <si>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</si>
  <si>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</si>
  <si>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</si>
  <si>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</si>
  <si>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</si>
  <si>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</si>
  <si>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</si>
  <si>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</si>
  <si>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</si>
  <si>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</si>
  <si>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</si>
  <si>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</si>
  <si>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</si>
  <si>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</si>
  <si>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</si>
  <si>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</si>
  <si>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</si>
  <si>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</si>
  <si>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</si>
  <si>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</si>
  <si>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</si>
  <si>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</si>
  <si>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</si>
  <si>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</si>
  <si>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</si>
  <si>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</si>
  <si>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</si>
  <si>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</si>
  <si>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</si>
  <si>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</si>
  <si>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</si>
  <si>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</si>
  <si>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</si>
  <si>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</si>
  <si>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</si>
  <si>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</si>
  <si>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</si>
  <si>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</si>
  <si>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</si>
  <si>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</si>
  <si>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</si>
  <si>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</si>
  <si>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</si>
  <si>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</si>
  <si>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</si>
  <si>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</si>
  <si>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</si>
  <si>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</si>
  <si>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</si>
  <si>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</si>
  <si>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</si>
  <si>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</si>
  <si>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</si>
  <si>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</si>
  <si>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</si>
  <si>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</si>
  <si>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</si>
  <si>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</si>
  <si>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</si>
  <si>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</si>
  <si>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</si>
  <si>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Poder Legislativo del Estado de Guanajuato</t>
  </si>
  <si>
    <t>No Aplica debido a que, el Poder Legislativo tiene un Balance Presupuestario de Recursos Disponibles Sostenible.</t>
  </si>
  <si>
    <t>Al Poder Legislativo No le Aplica, debido a que no contrato Deuda Pública y Obligaciones de acuerdo con lo que establece la LDF.</t>
  </si>
  <si>
    <t>El Poder Legislativo del Estado de Guanajuato no tiene obligaciones conforme lo referido en este punto.</t>
  </si>
  <si>
    <t>El Poder Legislativo del Estado de Guanajuato no tiene convenios de Deuda Garantizada, por lo tanto, No le Aplica este punto.</t>
  </si>
  <si>
    <t>Correspondiente del 01 de enero al 31 de diciembre de 2024</t>
  </si>
  <si>
    <t>Informe de Cuentas por Pagar que integran el Pasivo Circulante al Cierre del  Ejercicio 2024</t>
  </si>
  <si>
    <t>COG</t>
  </si>
  <si>
    <t>Concepto</t>
  </si>
  <si>
    <t>Devengado</t>
  </si>
  <si>
    <t>Pagado</t>
  </si>
  <si>
    <t>Cuentas por Pagar</t>
  </si>
  <si>
    <t>(a)</t>
  </si>
  <si>
    <t>(b)</t>
  </si>
  <si>
    <t>(c)= (a) - (b)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</si>
  <si>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</si>
  <si>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</si>
  <si>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</si>
  <si>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</si>
  <si>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</si>
  <si>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</si>
  <si>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</si>
  <si>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u otras provisiones</t>
  </si>
  <si>
    <t>Participaciones y aportaciones</t>
  </si>
  <si>
    <t>Deuda pública</t>
  </si>
  <si>
    <t>Gasto Etiquetado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</si>
</sst>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1" fillId="0" borderId="0"/>
    <xf numFmtId="0" fontId="12" fillId="0" borderId="0"/>
    <xf numFmtId="0" fontId="4" fillId="0" borderId="0"/>
    <xf numFmtId="43" fontId="16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3" fillId="0" borderId="0" xfId="3" applyFont="1"/>
    <xf numFmtId="0" fontId="14" fillId="0" borderId="0" xfId="1" applyFont="1"/>
    <xf numFmtId="4" fontId="2" fillId="0" borderId="0" xfId="0" applyNumberFormat="1" applyFont="1"/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43" fontId="2" fillId="0" borderId="0" xfId="6" applyFont="1"/>
    <xf numFmtId="0" fontId="17" fillId="0" borderId="4" xfId="0" applyFont="1" applyBorder="1" applyAlignment="1">
      <alignment horizontal="center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0" fontId="0" fillId="0" borderId="2" xfId="0" applyBorder="1"/>
    <xf numFmtId="0" fontId="17" fillId="0" borderId="2" xfId="0" applyFont="1" applyBorder="1"/>
    <xf numFmtId="4" fontId="17" fillId="0" borderId="2" xfId="0" applyNumberFormat="1" applyFont="1" applyBorder="1"/>
    <xf numFmtId="4" fontId="0" fillId="0" borderId="2" xfId="0" applyNumberFormat="1" applyBorder="1"/>
    <xf numFmtId="0" fontId="0" fillId="0" borderId="3" xfId="0" applyBorder="1"/>
    <xf numFmtId="0" fontId="17" fillId="0" borderId="3" xfId="0" applyFont="1" applyBorder="1"/>
    <xf numFmtId="4" fontId="17" fillId="0" borderId="3" xfId="0" applyNumberFormat="1" applyFont="1" applyBorder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8" xfId="0" applyFont="1" applyBorder="1" applyAlignment="1">
      <alignment horizontal="center"/>
    </xf>
    <xf numFmtId="0" fontId="15" fillId="0" borderId="0" xfId="0" applyFont="1" applyAlignment="1">
      <alignment horizontal="center" vertical="center"/>
    </xf>
  </cellXfs>
  <cellStyles count="7">
    <cellStyle name="Hipervínculo" xfId="1" builtinId="8"/>
    <cellStyle name="Millares" xfId="6" builtinId="3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6</xdr:row>
      <xdr:rowOff>114300</xdr:rowOff>
    </xdr:from>
    <xdr:to>
      <xdr:col>8</xdr:col>
      <xdr:colOff>628650</xdr:colOff>
      <xdr:row>9</xdr:row>
      <xdr:rowOff>38099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F74036-221F-4DF5-A114-82D7CD2DF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0" y="971550"/>
          <a:ext cx="1095375" cy="58102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6</xdr:row>
      <xdr:rowOff>104775</xdr:rowOff>
    </xdr:from>
    <xdr:to>
      <xdr:col>1</xdr:col>
      <xdr:colOff>1565274</xdr:colOff>
      <xdr:row>10</xdr:row>
      <xdr:rowOff>15314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789A91-A948-065D-0401-D14D1FFFD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962025"/>
          <a:ext cx="1450974" cy="85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53"/>
  <sheetViews>
    <sheetView showGridLines="0" tabSelected="1" workbookViewId="0">
      <selection activeCell="B27" sqref="B27"/>
    </sheetView>
  </sheetViews>
  <sheetFormatPr baseColWidth="10" defaultColWidth="0" defaultRowHeight="11.25" zeroHeight="1" x14ac:dyDescent="0.2"/>
  <cols>
    <col min="1" max="1" width="17.33203125" style="1" customWidth="1"/>
    <col min="2" max="2" width="86.1640625" style="1" bestFit="1" customWidth="1"/>
    <col min="3" max="5" width="12" style="1" customWidth="1"/>
    <col min="6" max="16384" width="12" style="1" hidden="1"/>
  </cols>
  <sheetData>
    <row r="1" spans="1:4" x14ac:dyDescent="0.2">
      <c r="A1" s="19" t="s">
        <v>120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125</v>
      </c>
      <c r="B3" s="24"/>
      <c r="C3" s="25" t="s">
        <v>4</v>
      </c>
      <c r="D3" s="27">
        <v>4</v>
      </c>
    </row>
    <row r="4" spans="1:4" x14ac:dyDescent="0.2">
      <c r="A4" s="62" t="s">
        <v>5</v>
      </c>
      <c r="B4" s="63"/>
      <c r="C4" s="28"/>
      <c r="D4" s="29"/>
    </row>
    <row r="5" spans="1:4" x14ac:dyDescent="0.2">
      <c r="A5" s="49" t="s">
        <v>6</v>
      </c>
      <c r="B5" s="50" t="s">
        <v>7</v>
      </c>
    </row>
    <row r="6" spans="1:4" x14ac:dyDescent="0.2">
      <c r="A6" s="30"/>
      <c r="B6" s="31"/>
    </row>
    <row r="7" spans="1:4" x14ac:dyDescent="0.2">
      <c r="A7" s="32"/>
      <c r="B7" s="37" t="s">
        <v>8</v>
      </c>
    </row>
    <row r="8" spans="1:4" x14ac:dyDescent="0.2">
      <c r="A8" s="32"/>
      <c r="B8" s="33"/>
    </row>
    <row r="9" spans="1:4" x14ac:dyDescent="0.2">
      <c r="A9" s="42" t="s">
        <v>9</v>
      </c>
      <c r="B9" s="34" t="s">
        <v>10</v>
      </c>
    </row>
    <row r="10" spans="1:4" x14ac:dyDescent="0.2">
      <c r="A10" s="42" t="s">
        <v>11</v>
      </c>
      <c r="B10" s="34" t="s">
        <v>12</v>
      </c>
    </row>
    <row r="11" spans="1:4" x14ac:dyDescent="0.2">
      <c r="A11" s="42" t="s">
        <v>13</v>
      </c>
      <c r="B11" s="34" t="s">
        <v>14</v>
      </c>
    </row>
    <row r="12" spans="1:4" x14ac:dyDescent="0.2">
      <c r="A12" s="42" t="s">
        <v>15</v>
      </c>
      <c r="B12" s="34" t="s">
        <v>16</v>
      </c>
    </row>
    <row r="13" spans="1:4" x14ac:dyDescent="0.2">
      <c r="A13" s="42" t="s">
        <v>17</v>
      </c>
      <c r="B13" s="34" t="s">
        <v>18</v>
      </c>
    </row>
    <row r="14" spans="1:4" x14ac:dyDescent="0.2">
      <c r="A14" s="42" t="s">
        <v>19</v>
      </c>
      <c r="B14" s="34" t="s">
        <v>20</v>
      </c>
    </row>
    <row r="15" spans="1:4" ht="12" thickBot="1" x14ac:dyDescent="0.25">
      <c r="A15" s="35"/>
      <c r="B15" s="36"/>
    </row>
    <row r="16" spans="1:4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39"/>
  <sheetViews>
    <sheetView showGridLines="0" topLeftCell="C1" workbookViewId="0">
      <selection activeCell="C40" sqref="A40:XFD1048576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7" width="12" style="1" customWidth="1"/>
    <col min="8" max="16384" width="12" style="1" hidden="1"/>
  </cols>
  <sheetData>
    <row r="1" spans="1:6" x14ac:dyDescent="0.2">
      <c r="B1" s="64" t="str">
        <f>'Notas de Disciplina Financiera'!A1</f>
        <v>Poder Legislativo del Estado de Guanajuato</v>
      </c>
      <c r="C1" s="64"/>
      <c r="D1" s="64"/>
      <c r="E1" s="38" t="s">
        <v>0</v>
      </c>
      <c r="F1" s="39">
        <f>'Notas de Disciplina Financiera'!D1</f>
        <v>2024</v>
      </c>
    </row>
    <row r="2" spans="1:6" x14ac:dyDescent="0.2">
      <c r="B2" s="64" t="s">
        <v>1</v>
      </c>
      <c r="C2" s="64"/>
      <c r="D2" s="64"/>
      <c r="E2" s="38" t="s">
        <v>2</v>
      </c>
      <c r="F2" s="39" t="str">
        <f>'Notas de Disciplina Financiera'!D2</f>
        <v>Trimestral</v>
      </c>
    </row>
    <row r="3" spans="1:6" x14ac:dyDescent="0.2">
      <c r="B3" s="64" t="str">
        <f>'Notas de Disciplina Financiera'!A3</f>
        <v>Correspondiente del 01 de enero al 31 de diciembre de 2024</v>
      </c>
      <c r="C3" s="64"/>
      <c r="D3" s="64"/>
      <c r="E3" s="38" t="s">
        <v>4</v>
      </c>
      <c r="F3" s="39">
        <f>'Notas de Disciplina Financiera'!D3</f>
        <v>4</v>
      </c>
    </row>
    <row r="4" spans="1:6" x14ac:dyDescent="0.2"/>
    <row r="5" spans="1:6" x14ac:dyDescent="0.2">
      <c r="B5" s="41"/>
      <c r="C5" s="41" t="s">
        <v>10</v>
      </c>
    </row>
    <row r="6" spans="1:6" x14ac:dyDescent="0.2"/>
    <row r="7" spans="1:6" x14ac:dyDescent="0.2">
      <c r="B7" s="1" t="s">
        <v>21</v>
      </c>
    </row>
    <row r="8" spans="1:6" x14ac:dyDescent="0.2">
      <c r="B8" s="1" t="s">
        <v>22</v>
      </c>
    </row>
    <row r="9" spans="1:6" ht="12.75" x14ac:dyDescent="0.2">
      <c r="A9" s="40"/>
      <c r="B9" s="65" t="s">
        <v>121</v>
      </c>
      <c r="C9" s="65"/>
      <c r="D9" s="65"/>
      <c r="E9" s="65"/>
      <c r="F9" s="65"/>
    </row>
    <row r="10" spans="1:6" x14ac:dyDescent="0.2"/>
    <row r="11" spans="1:6" x14ac:dyDescent="0.2"/>
    <row r="12" spans="1:6" x14ac:dyDescent="0.2"/>
    <row r="13" spans="1:6" x14ac:dyDescent="0.2"/>
    <row r="14" spans="1:6" x14ac:dyDescent="0.2"/>
    <row r="15" spans="1:6" x14ac:dyDescent="0.2"/>
    <row r="16" spans="1:6" x14ac:dyDescent="0.2">
      <c r="C16" s="47"/>
    </row>
    <row r="17" spans="3:3" x14ac:dyDescent="0.2">
      <c r="C17" s="46"/>
    </row>
    <row r="18" spans="3:3" x14ac:dyDescent="0.2"/>
    <row r="19" spans="3:3" x14ac:dyDescent="0.2"/>
    <row r="20" spans="3:3" x14ac:dyDescent="0.2"/>
    <row r="21" spans="3:3" x14ac:dyDescent="0.2"/>
    <row r="22" spans="3:3" x14ac:dyDescent="0.2"/>
    <row r="23" spans="3:3" x14ac:dyDescent="0.2"/>
    <row r="24" spans="3:3" x14ac:dyDescent="0.2"/>
    <row r="25" spans="3:3" x14ac:dyDescent="0.2"/>
    <row r="26" spans="3:3" x14ac:dyDescent="0.2"/>
    <row r="27" spans="3:3" x14ac:dyDescent="0.2"/>
    <row r="28" spans="3:3" x14ac:dyDescent="0.2"/>
    <row r="29" spans="3:3" x14ac:dyDescent="0.2"/>
    <row r="30" spans="3:3" x14ac:dyDescent="0.2"/>
    <row r="31" spans="3:3" x14ac:dyDescent="0.2"/>
    <row r="32" spans="3:3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</sheetData>
  <mergeCells count="4">
    <mergeCell ref="B1:D1"/>
    <mergeCell ref="B2:D2"/>
    <mergeCell ref="B3:D3"/>
    <mergeCell ref="B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L172"/>
  <sheetViews>
    <sheetView showGridLines="0" zoomScaleNormal="100" workbookViewId="0">
      <selection activeCell="J12" sqref="J12"/>
    </sheetView>
  </sheetViews>
  <sheetFormatPr baseColWidth="10" defaultColWidth="0" defaultRowHeight="11.25" zeroHeight="1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0" width="14.33203125" style="1" bestFit="1" customWidth="1"/>
    <col min="11" max="11" width="14" style="1" hidden="1"/>
    <col min="12" max="12" width="0" style="1" hidden="1"/>
    <col min="13" max="16384" width="12" style="1" hidden="1"/>
  </cols>
  <sheetData>
    <row r="1" spans="1:12" x14ac:dyDescent="0.2">
      <c r="B1" s="64" t="str">
        <f>'Notas de Disciplina Financiera'!A1</f>
        <v>Poder Legislativo del Estado de Guanajuato</v>
      </c>
      <c r="C1" s="64"/>
      <c r="D1" s="64"/>
      <c r="E1" s="38" t="s">
        <v>0</v>
      </c>
      <c r="F1" s="39">
        <f>'Notas de Disciplina Financiera'!D1</f>
        <v>2024</v>
      </c>
    </row>
    <row r="2" spans="1:12" x14ac:dyDescent="0.2">
      <c r="B2" s="64" t="s">
        <v>1</v>
      </c>
      <c r="C2" s="64"/>
      <c r="D2" s="64"/>
      <c r="E2" s="38" t="s">
        <v>2</v>
      </c>
      <c r="F2" s="39" t="str">
        <f>'Notas de Disciplina Financiera'!D2</f>
        <v>Trimestral</v>
      </c>
    </row>
    <row r="3" spans="1:12" x14ac:dyDescent="0.2">
      <c r="B3" s="64" t="str">
        <f>'Notas de Disciplina Financiera'!A3</f>
        <v>Correspondiente del 01 de enero al 31 de diciembre de 2024</v>
      </c>
      <c r="C3" s="64"/>
      <c r="D3" s="64"/>
      <c r="E3" s="38" t="s">
        <v>4</v>
      </c>
      <c r="F3" s="39">
        <f>'Notas de Disciplina Financiera'!D3</f>
        <v>4</v>
      </c>
    </row>
    <row r="4" spans="1:12" x14ac:dyDescent="0.2"/>
    <row r="5" spans="1:12" x14ac:dyDescent="0.2">
      <c r="B5" s="41" t="s">
        <v>23</v>
      </c>
    </row>
    <row r="6" spans="1:12" x14ac:dyDescent="0.2">
      <c r="B6" s="71" t="str">
        <f>B1</f>
        <v>Poder Legislativo del Estado de Guanajuato</v>
      </c>
      <c r="C6" s="71"/>
      <c r="D6" s="71"/>
      <c r="E6" s="71"/>
      <c r="F6" s="71"/>
      <c r="G6" s="71"/>
      <c r="H6" s="71"/>
      <c r="I6" s="71"/>
    </row>
    <row r="7" spans="1:12" x14ac:dyDescent="0.2">
      <c r="B7" s="66" t="s">
        <v>24</v>
      </c>
      <c r="C7" s="66"/>
      <c r="D7" s="66"/>
      <c r="E7" s="66"/>
      <c r="F7" s="66"/>
      <c r="G7" s="66"/>
      <c r="H7" s="66"/>
      <c r="I7" s="66"/>
    </row>
    <row r="8" spans="1:12" x14ac:dyDescent="0.2">
      <c r="B8" s="66" t="s">
        <v>25</v>
      </c>
      <c r="C8" s="66"/>
      <c r="D8" s="66"/>
      <c r="E8" s="66"/>
      <c r="F8" s="66"/>
      <c r="G8" s="66"/>
      <c r="H8" s="66"/>
      <c r="I8" s="66"/>
    </row>
    <row r="9" spans="1:12" ht="29.25" customHeight="1" x14ac:dyDescent="0.2">
      <c r="B9" s="66" t="str">
        <f>B3</f>
        <v>Correspondiente del 01 de enero al 31 de diciembre de 2024</v>
      </c>
      <c r="C9" s="66"/>
      <c r="D9" s="66"/>
      <c r="E9" s="66"/>
      <c r="F9" s="66"/>
      <c r="G9" s="66"/>
      <c r="H9" s="66"/>
      <c r="I9" s="66"/>
    </row>
    <row r="10" spans="1:12" ht="22.5" customHeight="1" x14ac:dyDescent="0.2">
      <c r="B10" s="67" t="s">
        <v>26</v>
      </c>
      <c r="C10" s="67"/>
      <c r="D10" s="67"/>
      <c r="E10" s="67"/>
      <c r="F10" s="67"/>
      <c r="G10" s="67"/>
      <c r="H10" s="67"/>
      <c r="I10" s="67"/>
    </row>
    <row r="11" spans="1:12" x14ac:dyDescent="0.2">
      <c r="B11" s="9"/>
      <c r="C11" s="9"/>
      <c r="D11" s="68" t="s">
        <v>27</v>
      </c>
      <c r="E11" s="69"/>
      <c r="F11" s="69"/>
      <c r="G11" s="69"/>
      <c r="H11" s="70"/>
      <c r="I11" s="9"/>
    </row>
    <row r="12" spans="1:12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12" x14ac:dyDescent="0.2">
      <c r="A13" s="40"/>
      <c r="B13" s="13" t="s">
        <v>36</v>
      </c>
      <c r="C13" s="3">
        <f>+C14+C22+C32+C42+C52+C66+C74+C78</f>
        <v>731985912</v>
      </c>
      <c r="D13" s="3">
        <f t="shared" ref="D13:I13" si="0">+D14+D22+D32+D42+D52+D66+D74+D78+D62</f>
        <v>35886328.810000002</v>
      </c>
      <c r="E13" s="3">
        <f t="shared" si="0"/>
        <v>4964201.4800000004</v>
      </c>
      <c r="F13" s="3">
        <f t="shared" si="0"/>
        <v>426789417.77000022</v>
      </c>
      <c r="G13" s="3">
        <f t="shared" si="0"/>
        <v>426789417.77000022</v>
      </c>
      <c r="H13" s="3">
        <f t="shared" si="0"/>
        <v>30922127.330000035</v>
      </c>
      <c r="I13" s="3">
        <f t="shared" si="0"/>
        <v>762908039.33000016</v>
      </c>
      <c r="K13" s="48"/>
    </row>
    <row r="14" spans="1:12" x14ac:dyDescent="0.2">
      <c r="B14" s="17" t="s">
        <v>37</v>
      </c>
      <c r="C14" s="3">
        <f t="shared" ref="C14:I14" si="1">+C15+C16+C17+C18+C19+C20+C21</f>
        <v>510812483</v>
      </c>
      <c r="D14" s="3">
        <f t="shared" si="1"/>
        <v>6360271.9099999992</v>
      </c>
      <c r="E14" s="3">
        <f t="shared" si="1"/>
        <v>0</v>
      </c>
      <c r="F14" s="3">
        <f t="shared" si="1"/>
        <v>288614751.48000026</v>
      </c>
      <c r="G14" s="3">
        <f t="shared" si="1"/>
        <v>288614751.4800002</v>
      </c>
      <c r="H14" s="3">
        <f t="shared" si="1"/>
        <v>6360271.9100000532</v>
      </c>
      <c r="I14" s="3">
        <f t="shared" si="1"/>
        <v>517172754.91000003</v>
      </c>
      <c r="J14" s="48"/>
    </row>
    <row r="15" spans="1:12" x14ac:dyDescent="0.2">
      <c r="B15" s="16" t="s">
        <v>38</v>
      </c>
      <c r="C15" s="4">
        <v>102575051</v>
      </c>
      <c r="D15" s="4">
        <v>0</v>
      </c>
      <c r="E15" s="4">
        <v>0</v>
      </c>
      <c r="F15" s="4">
        <v>17576422.009999998</v>
      </c>
      <c r="G15" s="4">
        <v>20531928.489999998</v>
      </c>
      <c r="H15" s="4">
        <f>+D15-E15+F15-G15</f>
        <v>-2955506.4800000004</v>
      </c>
      <c r="I15" s="4">
        <f t="shared" ref="I15:I21" si="2">+C15+H15</f>
        <v>99619544.519999996</v>
      </c>
      <c r="J15" s="48"/>
    </row>
    <row r="16" spans="1:12" x14ac:dyDescent="0.2">
      <c r="B16" s="16" t="s">
        <v>39</v>
      </c>
      <c r="C16" s="4">
        <v>27965767</v>
      </c>
      <c r="D16" s="4">
        <v>2610499.5</v>
      </c>
      <c r="E16" s="4">
        <v>0</v>
      </c>
      <c r="F16" s="4">
        <v>38822366.350000039</v>
      </c>
      <c r="G16" s="4">
        <f>29823561.85+2610499.5</f>
        <v>32434061.350000001</v>
      </c>
      <c r="H16" s="4">
        <f t="shared" ref="H16:H21" si="3">+D16-E16+F16-G16</f>
        <v>8998804.5000000373</v>
      </c>
      <c r="I16" s="4">
        <f t="shared" si="2"/>
        <v>36964571.500000037</v>
      </c>
      <c r="J16" s="48"/>
      <c r="L16" s="48"/>
    </row>
    <row r="17" spans="2:12" x14ac:dyDescent="0.2">
      <c r="B17" s="16" t="s">
        <v>40</v>
      </c>
      <c r="C17" s="4">
        <v>170039207</v>
      </c>
      <c r="D17" s="4">
        <v>0</v>
      </c>
      <c r="E17" s="4">
        <v>0</v>
      </c>
      <c r="F17" s="4">
        <f>56363317.5900001+2610499.5</f>
        <v>58973817.0900001</v>
      </c>
      <c r="G17" s="4">
        <v>54543252.360000201</v>
      </c>
      <c r="H17" s="4">
        <f t="shared" si="3"/>
        <v>4430564.7299998999</v>
      </c>
      <c r="I17" s="4">
        <f t="shared" si="2"/>
        <v>174469771.7299999</v>
      </c>
      <c r="J17" s="48"/>
      <c r="L17" s="48"/>
    </row>
    <row r="18" spans="2:12" x14ac:dyDescent="0.2">
      <c r="B18" s="16" t="s">
        <v>41</v>
      </c>
      <c r="C18" s="4">
        <v>40304624</v>
      </c>
      <c r="D18" s="4">
        <v>0</v>
      </c>
      <c r="E18" s="4">
        <v>0</v>
      </c>
      <c r="F18" s="4">
        <v>10160007.160000011</v>
      </c>
      <c r="G18" s="4">
        <v>12529747.279999999</v>
      </c>
      <c r="H18" s="4">
        <f t="shared" si="3"/>
        <v>-2369740.119999988</v>
      </c>
      <c r="I18" s="4">
        <f t="shared" si="2"/>
        <v>37934883.88000001</v>
      </c>
      <c r="J18" s="48"/>
    </row>
    <row r="19" spans="2:12" x14ac:dyDescent="0.2">
      <c r="B19" s="16" t="s">
        <v>42</v>
      </c>
      <c r="C19" s="4">
        <v>154322252</v>
      </c>
      <c r="D19" s="4">
        <v>3749772.4099999992</v>
      </c>
      <c r="E19" s="4">
        <v>0</v>
      </c>
      <c r="F19" s="4">
        <v>63032736.020000033</v>
      </c>
      <c r="G19" s="4">
        <v>52966912.710000001</v>
      </c>
      <c r="H19" s="4">
        <f t="shared" si="3"/>
        <v>13815595.720000029</v>
      </c>
      <c r="I19" s="4">
        <f t="shared" si="2"/>
        <v>168137847.72000003</v>
      </c>
      <c r="J19" s="48"/>
    </row>
    <row r="20" spans="2:12" x14ac:dyDescent="0.2">
      <c r="B20" s="16" t="s">
        <v>43</v>
      </c>
      <c r="C20" s="4">
        <v>15530033</v>
      </c>
      <c r="D20" s="4">
        <v>0</v>
      </c>
      <c r="E20" s="4">
        <v>0</v>
      </c>
      <c r="F20" s="4">
        <v>99899371.960000068</v>
      </c>
      <c r="G20" s="4">
        <v>115429404.95999999</v>
      </c>
      <c r="H20" s="4">
        <f t="shared" si="3"/>
        <v>-15530032.999999925</v>
      </c>
      <c r="I20" s="4">
        <f t="shared" si="2"/>
        <v>7.4505805969238281E-8</v>
      </c>
      <c r="J20" s="48"/>
    </row>
    <row r="21" spans="2:12" x14ac:dyDescent="0.2">
      <c r="B21" s="16" t="s">
        <v>44</v>
      </c>
      <c r="C21" s="4">
        <v>75549</v>
      </c>
      <c r="D21" s="4">
        <v>0</v>
      </c>
      <c r="E21" s="4">
        <v>0</v>
      </c>
      <c r="F21" s="4">
        <v>150030.89000000001</v>
      </c>
      <c r="G21" s="4">
        <v>179444.33</v>
      </c>
      <c r="H21" s="4">
        <f t="shared" si="3"/>
        <v>-29413.439999999973</v>
      </c>
      <c r="I21" s="4">
        <f t="shared" si="2"/>
        <v>46135.560000000027</v>
      </c>
      <c r="J21" s="48"/>
    </row>
    <row r="22" spans="2:12" x14ac:dyDescent="0.2">
      <c r="B22" s="17" t="s">
        <v>45</v>
      </c>
      <c r="C22" s="3">
        <f t="shared" ref="C22:I22" si="4">+C23+C24+C25+C26+C27+C28+C29+C30+C31</f>
        <v>20766825</v>
      </c>
      <c r="D22" s="3">
        <f t="shared" si="4"/>
        <v>797616.11</v>
      </c>
      <c r="E22" s="3">
        <f t="shared" si="4"/>
        <v>0</v>
      </c>
      <c r="F22" s="3">
        <f t="shared" si="4"/>
        <v>18135397.199999999</v>
      </c>
      <c r="G22" s="3">
        <f t="shared" si="4"/>
        <v>13530713.789999999</v>
      </c>
      <c r="H22" s="3">
        <f t="shared" si="4"/>
        <v>5402299.5199999996</v>
      </c>
      <c r="I22" s="3">
        <f t="shared" si="4"/>
        <v>26169124.52</v>
      </c>
      <c r="J22" s="48"/>
    </row>
    <row r="23" spans="2:12" x14ac:dyDescent="0.2">
      <c r="B23" s="16" t="s">
        <v>46</v>
      </c>
      <c r="C23" s="4">
        <v>4703416</v>
      </c>
      <c r="D23" s="4">
        <v>0</v>
      </c>
      <c r="E23" s="4">
        <v>0</v>
      </c>
      <c r="F23" s="4">
        <v>3555170.5499999993</v>
      </c>
      <c r="G23" s="4">
        <v>3712953.25</v>
      </c>
      <c r="H23" s="4">
        <f t="shared" ref="H23:H31" si="5">+D23-E23+F23-G23</f>
        <v>-157782.70000000065</v>
      </c>
      <c r="I23" s="4">
        <f t="shared" ref="I23:I31" si="6">+C23+H23</f>
        <v>4545633.2999999989</v>
      </c>
      <c r="J23" s="48"/>
    </row>
    <row r="24" spans="2:12" x14ac:dyDescent="0.2">
      <c r="B24" s="16" t="s">
        <v>47</v>
      </c>
      <c r="C24" s="4">
        <v>7355296</v>
      </c>
      <c r="D24" s="4">
        <v>0</v>
      </c>
      <c r="E24" s="4">
        <v>0</v>
      </c>
      <c r="F24" s="4">
        <v>6095755.1300000008</v>
      </c>
      <c r="G24" s="4">
        <v>2567887.0499999998</v>
      </c>
      <c r="H24" s="4">
        <f t="shared" si="5"/>
        <v>3527868.080000001</v>
      </c>
      <c r="I24" s="4">
        <f t="shared" si="6"/>
        <v>10883164.080000002</v>
      </c>
      <c r="J24" s="48"/>
    </row>
    <row r="25" spans="2:12" x14ac:dyDescent="0.2">
      <c r="B25" s="16" t="s">
        <v>48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  <c r="J25" s="48"/>
    </row>
    <row r="26" spans="2:12" x14ac:dyDescent="0.2">
      <c r="B26" s="16" t="s">
        <v>49</v>
      </c>
      <c r="C26" s="4">
        <v>935081</v>
      </c>
      <c r="D26" s="4">
        <v>0</v>
      </c>
      <c r="E26" s="4">
        <v>0</v>
      </c>
      <c r="F26" s="4">
        <v>1406980.5099999998</v>
      </c>
      <c r="G26" s="4">
        <v>926169.06</v>
      </c>
      <c r="H26" s="4">
        <f t="shared" si="5"/>
        <v>480811.44999999972</v>
      </c>
      <c r="I26" s="4">
        <f t="shared" si="6"/>
        <v>1415892.4499999997</v>
      </c>
      <c r="J26" s="48"/>
    </row>
    <row r="27" spans="2:12" x14ac:dyDescent="0.2">
      <c r="B27" s="16" t="s">
        <v>50</v>
      </c>
      <c r="C27" s="4">
        <v>394570</v>
      </c>
      <c r="D27" s="4">
        <v>0</v>
      </c>
      <c r="E27" s="4">
        <v>0</v>
      </c>
      <c r="F27" s="4">
        <v>36597.629999999997</v>
      </c>
      <c r="G27" s="4">
        <v>197645.04</v>
      </c>
      <c r="H27" s="4">
        <f t="shared" si="5"/>
        <v>-161047.41</v>
      </c>
      <c r="I27" s="4">
        <f t="shared" si="6"/>
        <v>233522.59</v>
      </c>
      <c r="J27" s="48"/>
    </row>
    <row r="28" spans="2:12" x14ac:dyDescent="0.2">
      <c r="B28" s="16" t="s">
        <v>51</v>
      </c>
      <c r="C28" s="4">
        <v>3946292</v>
      </c>
      <c r="D28" s="4">
        <v>0</v>
      </c>
      <c r="E28" s="4">
        <v>0</v>
      </c>
      <c r="F28" s="4">
        <v>1799448.8299999991</v>
      </c>
      <c r="G28" s="4">
        <v>2177424.04</v>
      </c>
      <c r="H28" s="4">
        <f t="shared" si="5"/>
        <v>-377975.21000000089</v>
      </c>
      <c r="I28" s="4">
        <f t="shared" si="6"/>
        <v>3568316.7899999991</v>
      </c>
      <c r="J28" s="48"/>
    </row>
    <row r="29" spans="2:12" x14ac:dyDescent="0.2">
      <c r="B29" s="16" t="s">
        <v>52</v>
      </c>
      <c r="C29" s="4">
        <v>1046117</v>
      </c>
      <c r="D29" s="4">
        <v>797616.11</v>
      </c>
      <c r="E29" s="4">
        <v>0</v>
      </c>
      <c r="F29" s="4">
        <v>2876238.1000000006</v>
      </c>
      <c r="G29" s="4">
        <v>1757790.05</v>
      </c>
      <c r="H29" s="4">
        <f t="shared" si="5"/>
        <v>1916064.1600000004</v>
      </c>
      <c r="I29" s="4">
        <f t="shared" si="6"/>
        <v>2962181.16</v>
      </c>
      <c r="J29" s="48"/>
    </row>
    <row r="30" spans="2:12" x14ac:dyDescent="0.2">
      <c r="B30" s="16" t="s">
        <v>53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  <c r="J30" s="48"/>
    </row>
    <row r="31" spans="2:12" x14ac:dyDescent="0.2">
      <c r="B31" s="16" t="s">
        <v>54</v>
      </c>
      <c r="C31" s="4">
        <v>2386053</v>
      </c>
      <c r="D31" s="4">
        <v>0</v>
      </c>
      <c r="E31" s="4">
        <v>0</v>
      </c>
      <c r="F31" s="4">
        <v>2365206.4499999997</v>
      </c>
      <c r="G31" s="4">
        <v>2190845.2999999998</v>
      </c>
      <c r="H31" s="4">
        <f t="shared" si="5"/>
        <v>174361.14999999991</v>
      </c>
      <c r="I31" s="4">
        <f t="shared" si="6"/>
        <v>2560414.15</v>
      </c>
      <c r="J31" s="48"/>
    </row>
    <row r="32" spans="2:12" x14ac:dyDescent="0.2">
      <c r="B32" s="17" t="s">
        <v>55</v>
      </c>
      <c r="C32" s="3">
        <f t="shared" ref="C32:I32" si="7">+C33+C34+C35+C36+C37+C38+C39+C40+C41</f>
        <v>152906297</v>
      </c>
      <c r="D32" s="3">
        <f t="shared" si="7"/>
        <v>9572761.7300000004</v>
      </c>
      <c r="E32" s="3">
        <f t="shared" si="7"/>
        <v>141752.49</v>
      </c>
      <c r="F32" s="3">
        <f t="shared" si="7"/>
        <v>52485934.109999985</v>
      </c>
      <c r="G32" s="3">
        <f t="shared" si="7"/>
        <v>66260499.149999991</v>
      </c>
      <c r="H32" s="3">
        <f t="shared" si="7"/>
        <v>-4343555.8000000147</v>
      </c>
      <c r="I32" s="3">
        <f t="shared" si="7"/>
        <v>148562741.19999999</v>
      </c>
    </row>
    <row r="33" spans="2:10" x14ac:dyDescent="0.2">
      <c r="B33" s="16" t="s">
        <v>56</v>
      </c>
      <c r="C33" s="4">
        <v>7904772</v>
      </c>
      <c r="D33" s="4">
        <v>0</v>
      </c>
      <c r="E33" s="4">
        <v>0</v>
      </c>
      <c r="F33" s="4">
        <v>4230882.9799999986</v>
      </c>
      <c r="G33" s="4">
        <v>3304273.7</v>
      </c>
      <c r="H33" s="4">
        <f t="shared" ref="H33:H41" si="8">+D33-E33+F33-G33</f>
        <v>926609.2799999984</v>
      </c>
      <c r="I33" s="4">
        <f t="shared" ref="I33:I41" si="9">+C33+H33</f>
        <v>8831381.2799999975</v>
      </c>
      <c r="J33" s="48"/>
    </row>
    <row r="34" spans="2:10" x14ac:dyDescent="0.2">
      <c r="B34" s="16" t="s">
        <v>57</v>
      </c>
      <c r="C34" s="4">
        <v>9205411</v>
      </c>
      <c r="D34" s="4">
        <v>0</v>
      </c>
      <c r="E34" s="4">
        <v>0</v>
      </c>
      <c r="F34" s="4">
        <v>4530466.92</v>
      </c>
      <c r="G34" s="4">
        <v>6175427.4800000004</v>
      </c>
      <c r="H34" s="4">
        <f t="shared" si="8"/>
        <v>-1644960.5600000005</v>
      </c>
      <c r="I34" s="4">
        <f t="shared" si="9"/>
        <v>7560450.4399999995</v>
      </c>
      <c r="J34" s="48"/>
    </row>
    <row r="35" spans="2:10" x14ac:dyDescent="0.2">
      <c r="B35" s="16" t="s">
        <v>58</v>
      </c>
      <c r="C35" s="4">
        <v>24200167</v>
      </c>
      <c r="D35" s="4">
        <v>1047547.6599999999</v>
      </c>
      <c r="E35" s="4">
        <v>0</v>
      </c>
      <c r="F35" s="4">
        <v>7524941.7399999993</v>
      </c>
      <c r="G35" s="4">
        <v>11045984.93</v>
      </c>
      <c r="H35" s="4">
        <f t="shared" si="8"/>
        <v>-2473495.5300000012</v>
      </c>
      <c r="I35" s="4">
        <f t="shared" si="9"/>
        <v>21726671.469999999</v>
      </c>
      <c r="J35" s="48"/>
    </row>
    <row r="36" spans="2:10" x14ac:dyDescent="0.2">
      <c r="B36" s="16" t="s">
        <v>59</v>
      </c>
      <c r="C36" s="4">
        <v>1380987</v>
      </c>
      <c r="D36" s="4">
        <v>0</v>
      </c>
      <c r="E36" s="4">
        <v>0</v>
      </c>
      <c r="F36" s="4">
        <v>1207725.6700000002</v>
      </c>
      <c r="G36" s="4">
        <v>962591.95</v>
      </c>
      <c r="H36" s="4">
        <f t="shared" si="8"/>
        <v>245133.7200000002</v>
      </c>
      <c r="I36" s="4">
        <f t="shared" si="9"/>
        <v>1626120.7200000002</v>
      </c>
      <c r="J36" s="48"/>
    </row>
    <row r="37" spans="2:10" x14ac:dyDescent="0.2">
      <c r="B37" s="16" t="s">
        <v>60</v>
      </c>
      <c r="C37" s="4">
        <v>17105028</v>
      </c>
      <c r="D37" s="4">
        <v>8145046.9299999997</v>
      </c>
      <c r="E37" s="4">
        <v>0</v>
      </c>
      <c r="F37" s="4">
        <v>12836600.019999996</v>
      </c>
      <c r="G37" s="4">
        <v>14124904.42</v>
      </c>
      <c r="H37" s="4">
        <f t="shared" si="8"/>
        <v>6856742.5299999956</v>
      </c>
      <c r="I37" s="4">
        <f t="shared" si="9"/>
        <v>23961770.529999994</v>
      </c>
      <c r="J37" s="48"/>
    </row>
    <row r="38" spans="2:10" x14ac:dyDescent="0.2">
      <c r="B38" s="16" t="s">
        <v>61</v>
      </c>
      <c r="C38" s="4">
        <v>16466748</v>
      </c>
      <c r="D38" s="4">
        <v>0</v>
      </c>
      <c r="E38" s="4">
        <v>0</v>
      </c>
      <c r="F38" s="4">
        <v>3073060.9800000004</v>
      </c>
      <c r="G38" s="4">
        <v>3389581.49</v>
      </c>
      <c r="H38" s="4">
        <f t="shared" si="8"/>
        <v>-316520.50999999978</v>
      </c>
      <c r="I38" s="4">
        <f t="shared" si="9"/>
        <v>16150227.49</v>
      </c>
      <c r="J38" s="48"/>
    </row>
    <row r="39" spans="2:10" x14ac:dyDescent="0.2">
      <c r="B39" s="16" t="s">
        <v>62</v>
      </c>
      <c r="C39" s="4">
        <v>4294389</v>
      </c>
      <c r="D39" s="4">
        <v>0</v>
      </c>
      <c r="E39" s="4">
        <v>0</v>
      </c>
      <c r="F39" s="4">
        <v>1655187.6099999999</v>
      </c>
      <c r="G39" s="4">
        <v>3128160.23</v>
      </c>
      <c r="H39" s="4">
        <f t="shared" si="8"/>
        <v>-1472972.62</v>
      </c>
      <c r="I39" s="4">
        <f t="shared" si="9"/>
        <v>2821416.38</v>
      </c>
      <c r="J39" s="48"/>
    </row>
    <row r="40" spans="2:10" x14ac:dyDescent="0.2">
      <c r="B40" s="16" t="s">
        <v>63</v>
      </c>
      <c r="C40" s="4">
        <v>55696304</v>
      </c>
      <c r="D40" s="4">
        <v>15952.32</v>
      </c>
      <c r="E40" s="4">
        <v>0</v>
      </c>
      <c r="F40" s="4">
        <v>14739321.319999993</v>
      </c>
      <c r="G40" s="4">
        <v>18982986.34</v>
      </c>
      <c r="H40" s="4">
        <f t="shared" si="8"/>
        <v>-4227712.7000000067</v>
      </c>
      <c r="I40" s="4">
        <f t="shared" si="9"/>
        <v>51468591.299999997</v>
      </c>
      <c r="J40" s="48"/>
    </row>
    <row r="41" spans="2:10" x14ac:dyDescent="0.2">
      <c r="B41" s="16" t="s">
        <v>64</v>
      </c>
      <c r="C41" s="4">
        <v>16652491</v>
      </c>
      <c r="D41" s="4">
        <v>364214.82</v>
      </c>
      <c r="E41" s="4">
        <v>141752.49</v>
      </c>
      <c r="F41" s="4">
        <v>2687746.8699999996</v>
      </c>
      <c r="G41" s="4">
        <v>5146588.6100000003</v>
      </c>
      <c r="H41" s="4">
        <f t="shared" si="8"/>
        <v>-2236379.4100000006</v>
      </c>
      <c r="I41" s="4">
        <f t="shared" si="9"/>
        <v>14416111.59</v>
      </c>
      <c r="J41" s="48"/>
    </row>
    <row r="42" spans="2:10" x14ac:dyDescent="0.2">
      <c r="B42" s="17" t="s">
        <v>65</v>
      </c>
      <c r="C42" s="3">
        <f t="shared" ref="C42:I42" si="10">+C43+C44+C45+C46+C47+C48+C49+C50+C51</f>
        <v>30867631</v>
      </c>
      <c r="D42" s="3">
        <f t="shared" si="10"/>
        <v>0</v>
      </c>
      <c r="E42" s="3">
        <f t="shared" si="10"/>
        <v>501001</v>
      </c>
      <c r="F42" s="3">
        <f t="shared" si="10"/>
        <v>14002999.49</v>
      </c>
      <c r="G42" s="3">
        <f t="shared" si="10"/>
        <v>6730992.5499999998</v>
      </c>
      <c r="H42" s="3">
        <f t="shared" si="10"/>
        <v>6771005.9400000004</v>
      </c>
      <c r="I42" s="3">
        <f t="shared" si="10"/>
        <v>37638636.939999998</v>
      </c>
    </row>
    <row r="43" spans="2:10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51" si="11">+D43-E43+F43-G43</f>
        <v>0</v>
      </c>
      <c r="I43" s="4">
        <f t="shared" ref="I43:I51" si="12">+C43+H43</f>
        <v>0</v>
      </c>
    </row>
    <row r="44" spans="2:10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11"/>
        <v>0</v>
      </c>
      <c r="I44" s="4">
        <f t="shared" si="12"/>
        <v>0</v>
      </c>
    </row>
    <row r="45" spans="2:10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10" x14ac:dyDescent="0.2">
      <c r="B46" s="16" t="s">
        <v>69</v>
      </c>
      <c r="C46" s="4">
        <v>30867631</v>
      </c>
      <c r="D46" s="4">
        <v>0</v>
      </c>
      <c r="E46" s="4">
        <v>501001</v>
      </c>
      <c r="F46" s="4">
        <v>13795519.49</v>
      </c>
      <c r="G46" s="4">
        <v>6730992.5499999998</v>
      </c>
      <c r="H46" s="4">
        <f t="shared" si="11"/>
        <v>6563525.9400000004</v>
      </c>
      <c r="I46" s="4">
        <f t="shared" si="12"/>
        <v>37431156.939999998</v>
      </c>
      <c r="J46" s="48"/>
    </row>
    <row r="47" spans="2:10" x14ac:dyDescent="0.2">
      <c r="B47" s="16" t="s">
        <v>70</v>
      </c>
      <c r="C47" s="4">
        <v>0</v>
      </c>
      <c r="D47" s="4">
        <v>0</v>
      </c>
      <c r="E47" s="4">
        <v>0</v>
      </c>
      <c r="F47" s="4">
        <v>207480</v>
      </c>
      <c r="G47" s="4"/>
      <c r="H47" s="4">
        <f t="shared" si="11"/>
        <v>207480</v>
      </c>
      <c r="I47" s="4">
        <f t="shared" si="12"/>
        <v>207480</v>
      </c>
    </row>
    <row r="48" spans="2:10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10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10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10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10" x14ac:dyDescent="0.2">
      <c r="B52" s="17" t="s">
        <v>75</v>
      </c>
      <c r="C52" s="3">
        <f t="shared" ref="C52:I52" si="13">+C53+C54+C55+C56+C57+C58+C59+C60+C61</f>
        <v>4385092</v>
      </c>
      <c r="D52" s="3">
        <f t="shared" si="13"/>
        <v>7390919.29</v>
      </c>
      <c r="E52" s="3">
        <f t="shared" si="13"/>
        <v>162295</v>
      </c>
      <c r="F52" s="3">
        <f t="shared" si="13"/>
        <v>20937013.099999998</v>
      </c>
      <c r="G52" s="3">
        <f t="shared" si="13"/>
        <v>15710830.030000001</v>
      </c>
      <c r="H52" s="3">
        <f t="shared" si="13"/>
        <v>12454807.359999999</v>
      </c>
      <c r="I52" s="3">
        <f t="shared" si="13"/>
        <v>16839899.359999999</v>
      </c>
    </row>
    <row r="53" spans="2:10" x14ac:dyDescent="0.2">
      <c r="B53" s="16" t="s">
        <v>76</v>
      </c>
      <c r="C53" s="4">
        <v>2394050</v>
      </c>
      <c r="D53" s="4">
        <v>4261100.09</v>
      </c>
      <c r="E53" s="4">
        <v>0</v>
      </c>
      <c r="F53" s="4">
        <v>10710454.699999997</v>
      </c>
      <c r="G53" s="4">
        <v>8753337.1199999992</v>
      </c>
      <c r="H53" s="4">
        <f t="shared" ref="H53:H61" si="14">+D53-E53+F53-G53</f>
        <v>6218217.6699999981</v>
      </c>
      <c r="I53" s="4">
        <f t="shared" ref="I53:I61" si="15">+C53+H53</f>
        <v>8612267.6699999981</v>
      </c>
      <c r="J53" s="48"/>
    </row>
    <row r="54" spans="2:10" x14ac:dyDescent="0.2">
      <c r="B54" s="16" t="s">
        <v>77</v>
      </c>
      <c r="C54" s="4">
        <v>582042</v>
      </c>
      <c r="D54" s="4">
        <v>0</v>
      </c>
      <c r="E54" s="4">
        <v>0</v>
      </c>
      <c r="F54" s="4">
        <v>880474.72</v>
      </c>
      <c r="G54" s="4">
        <v>861663.55</v>
      </c>
      <c r="H54" s="4">
        <f t="shared" si="14"/>
        <v>18811.169999999925</v>
      </c>
      <c r="I54" s="4">
        <f t="shared" si="15"/>
        <v>600853.16999999993</v>
      </c>
      <c r="J54" s="48"/>
    </row>
    <row r="55" spans="2:10" x14ac:dyDescent="0.2">
      <c r="B55" s="16" t="s">
        <v>78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14"/>
        <v>0</v>
      </c>
      <c r="I55" s="4">
        <f t="shared" si="15"/>
        <v>0</v>
      </c>
    </row>
    <row r="56" spans="2:10" x14ac:dyDescent="0.2">
      <c r="B56" s="16" t="s">
        <v>79</v>
      </c>
      <c r="C56" s="4">
        <v>0</v>
      </c>
      <c r="D56" s="4">
        <v>2320000</v>
      </c>
      <c r="E56" s="4">
        <v>162295</v>
      </c>
      <c r="F56" s="4">
        <v>6878461.6300000008</v>
      </c>
      <c r="G56" s="4">
        <v>3583821.63</v>
      </c>
      <c r="H56" s="4">
        <f t="shared" si="14"/>
        <v>5452345.0000000009</v>
      </c>
      <c r="I56" s="4">
        <f t="shared" si="15"/>
        <v>5452345.0000000009</v>
      </c>
    </row>
    <row r="57" spans="2:10" x14ac:dyDescent="0.2">
      <c r="B57" s="16" t="s">
        <v>80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14"/>
        <v>0</v>
      </c>
      <c r="I57" s="4">
        <f t="shared" si="15"/>
        <v>0</v>
      </c>
    </row>
    <row r="58" spans="2:10" x14ac:dyDescent="0.2">
      <c r="B58" s="16" t="s">
        <v>81</v>
      </c>
      <c r="C58" s="4">
        <v>809000</v>
      </c>
      <c r="D58" s="4">
        <v>809819.2</v>
      </c>
      <c r="E58" s="4">
        <v>0</v>
      </c>
      <c r="F58" s="4">
        <v>1298466.42</v>
      </c>
      <c r="G58" s="4">
        <v>1911572.73</v>
      </c>
      <c r="H58" s="4">
        <f t="shared" si="14"/>
        <v>196712.89000000013</v>
      </c>
      <c r="I58" s="4">
        <f t="shared" si="15"/>
        <v>1005712.8900000001</v>
      </c>
      <c r="J58" s="48"/>
    </row>
    <row r="59" spans="2:10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10" x14ac:dyDescent="0.2">
      <c r="B60" s="16" t="s">
        <v>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14"/>
        <v>0</v>
      </c>
      <c r="I60" s="4">
        <f t="shared" si="15"/>
        <v>0</v>
      </c>
    </row>
    <row r="61" spans="2:10" x14ac:dyDescent="0.2">
      <c r="B61" s="16" t="s">
        <v>84</v>
      </c>
      <c r="C61" s="4">
        <v>600000</v>
      </c>
      <c r="D61" s="4">
        <v>0</v>
      </c>
      <c r="E61" s="4">
        <v>0</v>
      </c>
      <c r="F61" s="4">
        <v>1169155.6299999999</v>
      </c>
      <c r="G61" s="4">
        <v>600435</v>
      </c>
      <c r="H61" s="4">
        <f t="shared" si="14"/>
        <v>568720.62999999989</v>
      </c>
      <c r="I61" s="4">
        <f t="shared" si="15"/>
        <v>1168720.6299999999</v>
      </c>
      <c r="J61" s="48"/>
    </row>
    <row r="62" spans="2:10" x14ac:dyDescent="0.2">
      <c r="B62" s="17" t="s">
        <v>85</v>
      </c>
      <c r="C62" s="3">
        <f t="shared" ref="C62:I62" si="16">+C63+C64+C65</f>
        <v>0</v>
      </c>
      <c r="D62" s="3">
        <f t="shared" si="16"/>
        <v>7464848.9699999997</v>
      </c>
      <c r="E62" s="3">
        <f t="shared" si="16"/>
        <v>3932400</v>
      </c>
      <c r="F62" s="3">
        <f t="shared" si="16"/>
        <v>7864800</v>
      </c>
      <c r="G62" s="3">
        <f t="shared" si="16"/>
        <v>0</v>
      </c>
      <c r="H62" s="3">
        <f t="shared" si="16"/>
        <v>11397248.969999999</v>
      </c>
      <c r="I62" s="3">
        <f t="shared" si="16"/>
        <v>11397248.969999999</v>
      </c>
    </row>
    <row r="63" spans="2:10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ref="H63:H65" si="17">+D63-E63+F63-G63</f>
        <v>0</v>
      </c>
      <c r="I63" s="4">
        <f t="shared" ref="I63:I65" si="18">+C63+H63</f>
        <v>0</v>
      </c>
    </row>
    <row r="64" spans="2:10" x14ac:dyDescent="0.2">
      <c r="B64" s="16" t="s">
        <v>87</v>
      </c>
      <c r="C64" s="4">
        <v>0</v>
      </c>
      <c r="D64" s="4">
        <v>7464848.9699999997</v>
      </c>
      <c r="E64" s="4">
        <v>3932400</v>
      </c>
      <c r="F64" s="4">
        <v>7864800</v>
      </c>
      <c r="G64" s="4"/>
      <c r="H64" s="4">
        <f t="shared" si="17"/>
        <v>11397248.969999999</v>
      </c>
      <c r="I64" s="4">
        <f t="shared" si="18"/>
        <v>11397248.969999999</v>
      </c>
      <c r="J64" s="48"/>
    </row>
    <row r="65" spans="2:11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17"/>
        <v>0</v>
      </c>
      <c r="I65" s="4">
        <f t="shared" si="18"/>
        <v>0</v>
      </c>
    </row>
    <row r="66" spans="2:11" x14ac:dyDescent="0.2">
      <c r="B66" s="17" t="s">
        <v>89</v>
      </c>
      <c r="C66" s="3">
        <f t="shared" ref="C66:I66" si="19">+C67+C68+C69+C70+C71+C72+C73</f>
        <v>12247584</v>
      </c>
      <c r="D66" s="3">
        <f t="shared" si="19"/>
        <v>4299910.8</v>
      </c>
      <c r="E66" s="3">
        <f t="shared" si="19"/>
        <v>226752.99</v>
      </c>
      <c r="F66" s="3">
        <f t="shared" si="19"/>
        <v>24748522.390000004</v>
      </c>
      <c r="G66" s="3">
        <f t="shared" si="19"/>
        <v>35941630.770000003</v>
      </c>
      <c r="H66" s="3">
        <f t="shared" si="19"/>
        <v>-7119950.5700000003</v>
      </c>
      <c r="I66" s="3">
        <f t="shared" si="19"/>
        <v>5127633.43</v>
      </c>
    </row>
    <row r="67" spans="2:11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ref="H67:H73" si="20">+D67-E67+F67-G67</f>
        <v>0</v>
      </c>
      <c r="I67" s="4">
        <f t="shared" ref="I67:I85" si="21">+C67+H67</f>
        <v>0</v>
      </c>
    </row>
    <row r="68" spans="2:11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20"/>
        <v>0</v>
      </c>
      <c r="I68" s="4">
        <f t="shared" si="21"/>
        <v>0</v>
      </c>
    </row>
    <row r="69" spans="2:11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20"/>
        <v>0</v>
      </c>
      <c r="I69" s="4">
        <f t="shared" si="21"/>
        <v>0</v>
      </c>
    </row>
    <row r="70" spans="2:11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20"/>
        <v>0</v>
      </c>
      <c r="I70" s="4">
        <f t="shared" si="21"/>
        <v>0</v>
      </c>
    </row>
    <row r="71" spans="2:11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20"/>
        <v>0</v>
      </c>
      <c r="I71" s="4">
        <f t="shared" si="21"/>
        <v>0</v>
      </c>
    </row>
    <row r="72" spans="2:11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20"/>
        <v>0</v>
      </c>
      <c r="I72" s="4">
        <f t="shared" si="21"/>
        <v>0</v>
      </c>
    </row>
    <row r="73" spans="2:11" x14ac:dyDescent="0.2">
      <c r="B73" s="16" t="s">
        <v>96</v>
      </c>
      <c r="C73" s="4">
        <v>12247584</v>
      </c>
      <c r="D73" s="4">
        <v>4299910.8</v>
      </c>
      <c r="E73" s="4">
        <v>226752.99</v>
      </c>
      <c r="F73" s="4">
        <v>24748522.390000004</v>
      </c>
      <c r="G73" s="4">
        <v>35941630.770000003</v>
      </c>
      <c r="H73" s="4">
        <f t="shared" si="20"/>
        <v>-7119950.5700000003</v>
      </c>
      <c r="I73" s="4">
        <f t="shared" si="21"/>
        <v>5127633.43</v>
      </c>
      <c r="J73" s="48"/>
      <c r="K73" s="51"/>
    </row>
    <row r="74" spans="2:11" x14ac:dyDescent="0.2">
      <c r="B74" s="17" t="s">
        <v>97</v>
      </c>
      <c r="C74" s="3">
        <f t="shared" ref="C74:I74" si="22">+C75+C76+C77</f>
        <v>0</v>
      </c>
      <c r="D74" s="3">
        <f t="shared" si="22"/>
        <v>0</v>
      </c>
      <c r="E74" s="3">
        <f t="shared" si="22"/>
        <v>0</v>
      </c>
      <c r="F74" s="3">
        <f t="shared" si="22"/>
        <v>0</v>
      </c>
      <c r="G74" s="3">
        <f t="shared" si="22"/>
        <v>0</v>
      </c>
      <c r="H74" s="3">
        <f t="shared" si="22"/>
        <v>0</v>
      </c>
      <c r="I74" s="3">
        <f t="shared" si="22"/>
        <v>0</v>
      </c>
    </row>
    <row r="75" spans="2:11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7" si="23">+D75-E75+F75-G75</f>
        <v>0</v>
      </c>
      <c r="I75" s="4">
        <f t="shared" si="21"/>
        <v>0</v>
      </c>
      <c r="K75" s="48"/>
    </row>
    <row r="76" spans="2:11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23"/>
        <v>0</v>
      </c>
      <c r="I76" s="4">
        <f t="shared" si="21"/>
        <v>0</v>
      </c>
    </row>
    <row r="77" spans="2:11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23"/>
        <v>0</v>
      </c>
      <c r="I77" s="4">
        <f t="shared" si="21"/>
        <v>0</v>
      </c>
    </row>
    <row r="78" spans="2:11" x14ac:dyDescent="0.2">
      <c r="B78" s="17" t="s">
        <v>101</v>
      </c>
      <c r="C78" s="3">
        <f t="shared" ref="C78:I78" si="24">+C79+C80+C81+C82+C83+C84+C85</f>
        <v>0</v>
      </c>
      <c r="D78" s="3">
        <f t="shared" si="24"/>
        <v>0</v>
      </c>
      <c r="E78" s="3">
        <f t="shared" si="24"/>
        <v>0</v>
      </c>
      <c r="F78" s="3">
        <f t="shared" si="24"/>
        <v>0</v>
      </c>
      <c r="G78" s="3">
        <f t="shared" si="24"/>
        <v>0</v>
      </c>
      <c r="H78" s="3">
        <f t="shared" si="24"/>
        <v>0</v>
      </c>
      <c r="I78" s="3">
        <f t="shared" si="24"/>
        <v>0</v>
      </c>
    </row>
    <row r="79" spans="2:11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5" si="25">+D79-E79+F79-G79</f>
        <v>0</v>
      </c>
      <c r="I79" s="4">
        <f t="shared" si="21"/>
        <v>0</v>
      </c>
    </row>
    <row r="80" spans="2:11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25"/>
        <v>0</v>
      </c>
      <c r="I80" s="4">
        <f t="shared" si="21"/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25"/>
        <v>0</v>
      </c>
      <c r="I81" s="4">
        <f t="shared" si="21"/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25"/>
        <v>0</v>
      </c>
      <c r="I82" s="4">
        <f t="shared" si="21"/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25"/>
        <v>0</v>
      </c>
      <c r="I83" s="4">
        <f t="shared" si="21"/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25"/>
        <v>0</v>
      </c>
      <c r="I84" s="4">
        <f t="shared" si="21"/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25"/>
        <v>0</v>
      </c>
      <c r="I85" s="4">
        <f t="shared" si="21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110</v>
      </c>
      <c r="C161" s="6">
        <f t="shared" ref="C161:I161" si="26">+C87+C13</f>
        <v>731985912</v>
      </c>
      <c r="D161" s="6">
        <f t="shared" si="26"/>
        <v>35886328.810000002</v>
      </c>
      <c r="E161" s="6">
        <f t="shared" si="26"/>
        <v>4964201.4800000004</v>
      </c>
      <c r="F161" s="6">
        <f t="shared" si="26"/>
        <v>426789417.77000022</v>
      </c>
      <c r="G161" s="6">
        <f t="shared" si="26"/>
        <v>426789417.77000022</v>
      </c>
      <c r="H161" s="6">
        <f t="shared" si="26"/>
        <v>30922127.330000035</v>
      </c>
      <c r="I161" s="6">
        <f t="shared" si="26"/>
        <v>762908039.33000016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3" spans="2:9" x14ac:dyDescent="0.2">
      <c r="E163" s="48"/>
    </row>
    <row r="164" spans="2:9" x14ac:dyDescent="0.2">
      <c r="E164" s="48"/>
    </row>
    <row r="165" spans="2:9" x14ac:dyDescent="0.2"/>
    <row r="166" spans="2:9" x14ac:dyDescent="0.2"/>
    <row r="167" spans="2:9" x14ac:dyDescent="0.2"/>
    <row r="168" spans="2:9" x14ac:dyDescent="0.2"/>
    <row r="169" spans="2:9" x14ac:dyDescent="0.2"/>
    <row r="170" spans="2:9" x14ac:dyDescent="0.2"/>
    <row r="171" spans="2:9" x14ac:dyDescent="0.2"/>
    <row r="172" spans="2:9" x14ac:dyDescent="0.2"/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6"/>
  <sheetViews>
    <sheetView showGridLines="0" topLeftCell="C1" zoomScaleNormal="100" workbookViewId="0">
      <selection activeCell="C37" sqref="A37:XFD1048576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7.6640625" style="1" bestFit="1" customWidth="1"/>
    <col min="6" max="6" width="21.1640625" style="1" bestFit="1" customWidth="1"/>
    <col min="7" max="7" width="12" style="1" customWidth="1"/>
    <col min="8" max="16384" width="12" style="1" hidden="1"/>
  </cols>
  <sheetData>
    <row r="1" spans="2:6" x14ac:dyDescent="0.2">
      <c r="B1" s="64" t="str">
        <f>'Notas de Disciplina Financiera'!A1</f>
        <v>Poder Legislativo del Estado de Guanajuato</v>
      </c>
      <c r="C1" s="64"/>
      <c r="D1" s="64"/>
      <c r="E1" s="38" t="s">
        <v>0</v>
      </c>
      <c r="F1" s="39">
        <f>'Notas de Disciplina Financiera'!D1</f>
        <v>2024</v>
      </c>
    </row>
    <row r="2" spans="2:6" x14ac:dyDescent="0.2">
      <c r="B2" s="64" t="s">
        <v>1</v>
      </c>
      <c r="C2" s="64"/>
      <c r="D2" s="64"/>
      <c r="E2" s="38" t="s">
        <v>2</v>
      </c>
      <c r="F2" s="39" t="str">
        <f>'Notas de Disciplina Financiera'!D2</f>
        <v>Trimestral</v>
      </c>
    </row>
    <row r="3" spans="2:6" x14ac:dyDescent="0.2">
      <c r="B3" s="64" t="str">
        <f>'Notas de Disciplina Financiera'!A3</f>
        <v>Correspondiente del 01 de enero al 31 de diciembre de 2024</v>
      </c>
      <c r="C3" s="64"/>
      <c r="D3" s="64"/>
      <c r="E3" s="38" t="s">
        <v>4</v>
      </c>
      <c r="F3" s="39">
        <f>'Notas de Disciplina Financiera'!D3</f>
        <v>4</v>
      </c>
    </row>
    <row r="4" spans="2:6" x14ac:dyDescent="0.2"/>
    <row r="5" spans="2:6" x14ac:dyDescent="0.2">
      <c r="B5" s="41" t="s">
        <v>111</v>
      </c>
    </row>
    <row r="6" spans="2:6" x14ac:dyDescent="0.2"/>
    <row r="7" spans="2:6" ht="15" x14ac:dyDescent="0.25">
      <c r="B7" s="72" t="s">
        <v>120</v>
      </c>
      <c r="C7" s="73"/>
      <c r="D7" s="73"/>
      <c r="E7" s="73"/>
      <c r="F7" s="74"/>
    </row>
    <row r="8" spans="2:6" ht="15" x14ac:dyDescent="0.25">
      <c r="B8" s="75" t="s">
        <v>126</v>
      </c>
      <c r="C8" s="76"/>
      <c r="D8" s="76"/>
      <c r="E8" s="76"/>
      <c r="F8" s="77"/>
    </row>
    <row r="9" spans="2:6" ht="15" x14ac:dyDescent="0.25">
      <c r="B9" s="52" t="s">
        <v>127</v>
      </c>
      <c r="C9" s="52" t="s">
        <v>128</v>
      </c>
      <c r="D9" s="52" t="s">
        <v>129</v>
      </c>
      <c r="E9" s="52" t="s">
        <v>130</v>
      </c>
      <c r="F9" s="52" t="s">
        <v>131</v>
      </c>
    </row>
    <row r="10" spans="2:6" ht="15" x14ac:dyDescent="0.25">
      <c r="B10" s="53"/>
      <c r="C10" s="53"/>
      <c r="D10" s="54" t="s">
        <v>132</v>
      </c>
      <c r="E10" s="54" t="s">
        <v>133</v>
      </c>
      <c r="F10" s="54" t="s">
        <v>134</v>
      </c>
    </row>
    <row r="11" spans="2:6" ht="15" x14ac:dyDescent="0.25">
      <c r="B11" s="55"/>
      <c r="C11" s="56" t="s">
        <v>135</v>
      </c>
      <c r="D11" s="57">
        <f>SUM(D12:D20)</f>
        <v>748376466.3499999</v>
      </c>
      <c r="E11" s="57">
        <f t="shared" ref="E11:F11" si="0">SUM(E12:E20)</f>
        <v>733396864.19999981</v>
      </c>
      <c r="F11" s="57">
        <f t="shared" si="0"/>
        <v>14979602.149999961</v>
      </c>
    </row>
    <row r="12" spans="2:6" ht="12" x14ac:dyDescent="0.2">
      <c r="B12" s="55">
        <v>1000</v>
      </c>
      <c r="C12" s="55" t="s">
        <v>136</v>
      </c>
      <c r="D12" s="58">
        <v>515481027.51999998</v>
      </c>
      <c r="E12" s="58">
        <v>505921809.44</v>
      </c>
      <c r="F12" s="58">
        <f>D12-E12</f>
        <v>9559218.0799999833</v>
      </c>
    </row>
    <row r="13" spans="2:6" ht="12" x14ac:dyDescent="0.2">
      <c r="B13" s="55">
        <v>2000</v>
      </c>
      <c r="C13" s="55" t="s">
        <v>137</v>
      </c>
      <c r="D13" s="58">
        <v>25032751.399999999</v>
      </c>
      <c r="E13" s="58">
        <v>24581060.75</v>
      </c>
      <c r="F13" s="58">
        <f t="shared" ref="F13:F20" si="1">D13-E13</f>
        <v>451690.64999999851</v>
      </c>
    </row>
    <row r="14" spans="2:6" ht="12" x14ac:dyDescent="0.2">
      <c r="B14" s="55">
        <v>3000</v>
      </c>
      <c r="C14" s="55" t="s">
        <v>138</v>
      </c>
      <c r="D14" s="58">
        <v>146348908.47999999</v>
      </c>
      <c r="E14" s="58">
        <v>142452677.46000001</v>
      </c>
      <c r="F14" s="58">
        <f t="shared" si="1"/>
        <v>3896231.0199999809</v>
      </c>
    </row>
    <row r="15" spans="2:6" ht="12" x14ac:dyDescent="0.2">
      <c r="B15" s="55">
        <v>4000</v>
      </c>
      <c r="C15" s="55" t="s">
        <v>139</v>
      </c>
      <c r="D15" s="58">
        <v>37638636.939999998</v>
      </c>
      <c r="E15" s="58">
        <v>37638636.939999998</v>
      </c>
      <c r="F15" s="58">
        <f t="shared" si="1"/>
        <v>0</v>
      </c>
    </row>
    <row r="16" spans="2:6" ht="12" x14ac:dyDescent="0.2">
      <c r="B16" s="55">
        <v>5000</v>
      </c>
      <c r="C16" s="55" t="s">
        <v>140</v>
      </c>
      <c r="D16" s="58">
        <v>13560208.199999999</v>
      </c>
      <c r="E16" s="58">
        <v>12487745.800000001</v>
      </c>
      <c r="F16" s="58">
        <f t="shared" si="1"/>
        <v>1072462.3999999985</v>
      </c>
    </row>
    <row r="17" spans="2:6" ht="12" x14ac:dyDescent="0.2">
      <c r="B17" s="55">
        <v>6000</v>
      </c>
      <c r="C17" s="55" t="s">
        <v>141</v>
      </c>
      <c r="D17" s="58">
        <v>10314933.810000001</v>
      </c>
      <c r="E17" s="58">
        <v>10314933.810000001</v>
      </c>
      <c r="F17" s="58">
        <f t="shared" si="1"/>
        <v>0</v>
      </c>
    </row>
    <row r="18" spans="2:6" ht="12" x14ac:dyDescent="0.2">
      <c r="B18" s="55">
        <v>7000</v>
      </c>
      <c r="C18" s="55" t="s">
        <v>142</v>
      </c>
      <c r="D18" s="58">
        <v>0</v>
      </c>
      <c r="E18" s="58">
        <v>0</v>
      </c>
      <c r="F18" s="58">
        <f t="shared" si="1"/>
        <v>0</v>
      </c>
    </row>
    <row r="19" spans="2:6" ht="12" x14ac:dyDescent="0.2">
      <c r="B19" s="55">
        <v>8000</v>
      </c>
      <c r="C19" s="55" t="s">
        <v>143</v>
      </c>
      <c r="D19" s="58">
        <v>0</v>
      </c>
      <c r="E19" s="58">
        <v>0</v>
      </c>
      <c r="F19" s="58">
        <f t="shared" si="1"/>
        <v>0</v>
      </c>
    </row>
    <row r="20" spans="2:6" ht="12" x14ac:dyDescent="0.2">
      <c r="B20" s="55">
        <v>9000</v>
      </c>
      <c r="C20" s="55" t="s">
        <v>144</v>
      </c>
      <c r="D20" s="58">
        <v>0</v>
      </c>
      <c r="E20" s="58">
        <v>0</v>
      </c>
      <c r="F20" s="58">
        <f t="shared" si="1"/>
        <v>0</v>
      </c>
    </row>
    <row r="21" spans="2:6" ht="12" x14ac:dyDescent="0.2">
      <c r="B21" s="55"/>
      <c r="C21" s="55"/>
      <c r="D21" s="55"/>
      <c r="E21" s="55"/>
      <c r="F21" s="55"/>
    </row>
    <row r="22" spans="2:6" ht="15" x14ac:dyDescent="0.25">
      <c r="B22" s="55"/>
      <c r="C22" s="56" t="s">
        <v>145</v>
      </c>
      <c r="D22" s="57">
        <f>SUM(D23:D31)</f>
        <v>0</v>
      </c>
      <c r="E22" s="57">
        <f t="shared" ref="E22:F22" si="2">SUM(E23:E31)</f>
        <v>0</v>
      </c>
      <c r="F22" s="57">
        <f t="shared" si="2"/>
        <v>0</v>
      </c>
    </row>
    <row r="23" spans="2:6" ht="12" x14ac:dyDescent="0.2">
      <c r="B23" s="55">
        <v>1000</v>
      </c>
      <c r="C23" s="55" t="s">
        <v>136</v>
      </c>
      <c r="D23" s="58">
        <v>0</v>
      </c>
      <c r="E23" s="58">
        <v>0</v>
      </c>
      <c r="F23" s="58">
        <f t="shared" ref="F23:F31" si="3">D23-E23</f>
        <v>0</v>
      </c>
    </row>
    <row r="24" spans="2:6" ht="12" x14ac:dyDescent="0.2">
      <c r="B24" s="55">
        <v>2000</v>
      </c>
      <c r="C24" s="55" t="s">
        <v>137</v>
      </c>
      <c r="D24" s="58">
        <v>0</v>
      </c>
      <c r="E24" s="58">
        <v>0</v>
      </c>
      <c r="F24" s="58">
        <f t="shared" si="3"/>
        <v>0</v>
      </c>
    </row>
    <row r="25" spans="2:6" ht="12" x14ac:dyDescent="0.2">
      <c r="B25" s="55">
        <v>3000</v>
      </c>
      <c r="C25" s="55" t="s">
        <v>138</v>
      </c>
      <c r="D25" s="58">
        <v>0</v>
      </c>
      <c r="E25" s="58">
        <v>0</v>
      </c>
      <c r="F25" s="58">
        <f t="shared" si="3"/>
        <v>0</v>
      </c>
    </row>
    <row r="26" spans="2:6" ht="12" x14ac:dyDescent="0.2">
      <c r="B26" s="55">
        <v>4000</v>
      </c>
      <c r="C26" s="55" t="s">
        <v>139</v>
      </c>
      <c r="D26" s="58">
        <v>0</v>
      </c>
      <c r="E26" s="58">
        <v>0</v>
      </c>
      <c r="F26" s="58">
        <f t="shared" si="3"/>
        <v>0</v>
      </c>
    </row>
    <row r="27" spans="2:6" ht="12" x14ac:dyDescent="0.2">
      <c r="B27" s="55">
        <v>5000</v>
      </c>
      <c r="C27" s="55" t="s">
        <v>140</v>
      </c>
      <c r="D27" s="58">
        <v>0</v>
      </c>
      <c r="E27" s="58">
        <v>0</v>
      </c>
      <c r="F27" s="58">
        <f t="shared" si="3"/>
        <v>0</v>
      </c>
    </row>
    <row r="28" spans="2:6" ht="12" x14ac:dyDescent="0.2">
      <c r="B28" s="55">
        <v>6000</v>
      </c>
      <c r="C28" s="55" t="s">
        <v>141</v>
      </c>
      <c r="D28" s="58">
        <v>0</v>
      </c>
      <c r="E28" s="58">
        <v>0</v>
      </c>
      <c r="F28" s="58">
        <f t="shared" si="3"/>
        <v>0</v>
      </c>
    </row>
    <row r="29" spans="2:6" ht="12" x14ac:dyDescent="0.2">
      <c r="B29" s="55">
        <v>7000</v>
      </c>
      <c r="C29" s="55" t="s">
        <v>142</v>
      </c>
      <c r="D29" s="58">
        <v>0</v>
      </c>
      <c r="E29" s="58">
        <v>0</v>
      </c>
      <c r="F29" s="58">
        <f t="shared" si="3"/>
        <v>0</v>
      </c>
    </row>
    <row r="30" spans="2:6" ht="12" x14ac:dyDescent="0.2">
      <c r="B30" s="55">
        <v>8000</v>
      </c>
      <c r="C30" s="55" t="s">
        <v>143</v>
      </c>
      <c r="D30" s="58">
        <v>0</v>
      </c>
      <c r="E30" s="58">
        <v>0</v>
      </c>
      <c r="F30" s="58">
        <f t="shared" si="3"/>
        <v>0</v>
      </c>
    </row>
    <row r="31" spans="2:6" ht="12" x14ac:dyDescent="0.2">
      <c r="B31" s="55">
        <v>9000</v>
      </c>
      <c r="C31" s="55" t="s">
        <v>144</v>
      </c>
      <c r="D31" s="58">
        <v>0</v>
      </c>
      <c r="E31" s="58">
        <v>0</v>
      </c>
      <c r="F31" s="58">
        <f t="shared" si="3"/>
        <v>0</v>
      </c>
    </row>
    <row r="32" spans="2:6" ht="15" x14ac:dyDescent="0.25">
      <c r="B32" s="59"/>
      <c r="C32" s="60" t="s">
        <v>34</v>
      </c>
      <c r="D32" s="61">
        <f>D11+D22</f>
        <v>748376466.3499999</v>
      </c>
      <c r="E32" s="61">
        <f t="shared" ref="E32:F32" si="4">E11+E22</f>
        <v>733396864.19999981</v>
      </c>
      <c r="F32" s="61">
        <f t="shared" si="4"/>
        <v>14979602.149999961</v>
      </c>
    </row>
    <row r="33" x14ac:dyDescent="0.2"/>
    <row r="34" x14ac:dyDescent="0.2"/>
    <row r="35" x14ac:dyDescent="0.2"/>
    <row r="36" x14ac:dyDescent="0.2"/>
  </sheetData>
  <mergeCells count="5">
    <mergeCell ref="B1:D1"/>
    <mergeCell ref="B2:D2"/>
    <mergeCell ref="B3:D3"/>
    <mergeCell ref="B7:F7"/>
    <mergeCell ref="B8:F8"/>
  </mergeCells>
  <pageMargins left="0.7" right="0.7" top="0.75" bottom="0.75" header="0.3" footer="0.3"/>
  <pageSetup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39"/>
  <sheetViews>
    <sheetView showGridLines="0" topLeftCell="C1" zoomScaleNormal="100" workbookViewId="0">
      <selection activeCell="C40" sqref="A40:XFD1048576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22.5" style="1" customWidth="1"/>
    <col min="7" max="7" width="12" style="1" customWidth="1"/>
    <col min="8" max="16384" width="12" style="1" hidden="1"/>
  </cols>
  <sheetData>
    <row r="1" spans="1:6" x14ac:dyDescent="0.2">
      <c r="B1" s="64" t="str">
        <f>'Notas de Disciplina Financiera'!A1</f>
        <v>Poder Legislativo del Estado de Guanajuato</v>
      </c>
      <c r="C1" s="64"/>
      <c r="D1" s="64"/>
      <c r="E1" s="38" t="s">
        <v>0</v>
      </c>
      <c r="F1" s="39">
        <f>'Notas de Disciplina Financiera'!D1</f>
        <v>2024</v>
      </c>
    </row>
    <row r="2" spans="1:6" x14ac:dyDescent="0.2">
      <c r="B2" s="64" t="s">
        <v>1</v>
      </c>
      <c r="C2" s="64"/>
      <c r="D2" s="64"/>
      <c r="E2" s="38" t="s">
        <v>2</v>
      </c>
      <c r="F2" s="39" t="str">
        <f>'Notas de Disciplina Financiera'!D2</f>
        <v>Trimestral</v>
      </c>
    </row>
    <row r="3" spans="1:6" x14ac:dyDescent="0.2">
      <c r="B3" s="64" t="str">
        <f>'Notas de Disciplina Financiera'!A3</f>
        <v>Correspondiente del 01 de enero al 31 de diciembre de 2024</v>
      </c>
      <c r="C3" s="64"/>
      <c r="D3" s="64"/>
      <c r="E3" s="38" t="s">
        <v>4</v>
      </c>
      <c r="F3" s="39">
        <f>'Notas de Disciplina Financiera'!D3</f>
        <v>4</v>
      </c>
    </row>
    <row r="4" spans="1:6" x14ac:dyDescent="0.2"/>
    <row r="5" spans="1:6" x14ac:dyDescent="0.2">
      <c r="B5" s="41" t="s">
        <v>16</v>
      </c>
    </row>
    <row r="6" spans="1:6" x14ac:dyDescent="0.2"/>
    <row r="7" spans="1:6" x14ac:dyDescent="0.2">
      <c r="B7" s="1" t="s">
        <v>112</v>
      </c>
    </row>
    <row r="8" spans="1:6" x14ac:dyDescent="0.2">
      <c r="B8" s="43" t="s">
        <v>113</v>
      </c>
    </row>
    <row r="9" spans="1:6" x14ac:dyDescent="0.2">
      <c r="A9" s="40"/>
      <c r="B9" s="45" t="s">
        <v>114</v>
      </c>
    </row>
    <row r="10" spans="1:6" x14ac:dyDescent="0.2">
      <c r="B10" s="45" t="s">
        <v>115</v>
      </c>
    </row>
    <row r="11" spans="1:6" x14ac:dyDescent="0.2"/>
    <row r="12" spans="1:6" ht="12.75" x14ac:dyDescent="0.2">
      <c r="B12" s="65" t="s">
        <v>122</v>
      </c>
      <c r="C12" s="65"/>
      <c r="D12" s="65"/>
      <c r="E12" s="65"/>
      <c r="F12" s="65"/>
    </row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</sheetData>
  <mergeCells count="4">
    <mergeCell ref="B1:D1"/>
    <mergeCell ref="B2:D2"/>
    <mergeCell ref="B3:D3"/>
    <mergeCell ref="B12:F12"/>
  </mergeCells>
  <pageMargins left="0.7" right="0.7" top="0.75" bottom="0.75" header="0.3" footer="0.3"/>
  <pageSetup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44"/>
  <sheetViews>
    <sheetView showGridLines="0" topLeftCell="C1" zoomScaleNormal="100" workbookViewId="0">
      <selection activeCell="C45" sqref="A45:XFD1048576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7" width="12" style="1" customWidth="1"/>
    <col min="8" max="16384" width="12" style="1" hidden="1"/>
  </cols>
  <sheetData>
    <row r="1" spans="1:6" x14ac:dyDescent="0.2">
      <c r="B1" s="64" t="str">
        <f>'Notas de Disciplina Financiera'!A1</f>
        <v>Poder Legislativo del Estado de Guanajuato</v>
      </c>
      <c r="C1" s="64"/>
      <c r="D1" s="64"/>
      <c r="E1" s="38" t="s">
        <v>0</v>
      </c>
      <c r="F1" s="39">
        <f>'Notas de Disciplina Financiera'!D1</f>
        <v>2024</v>
      </c>
    </row>
    <row r="2" spans="1:6" x14ac:dyDescent="0.2">
      <c r="B2" s="64" t="s">
        <v>1</v>
      </c>
      <c r="C2" s="64"/>
      <c r="D2" s="64"/>
      <c r="E2" s="38" t="s">
        <v>2</v>
      </c>
      <c r="F2" s="39" t="str">
        <f>'Notas de Disciplina Financiera'!D2</f>
        <v>Trimestral</v>
      </c>
    </row>
    <row r="3" spans="1:6" x14ac:dyDescent="0.2">
      <c r="B3" s="64" t="str">
        <f>'Notas de Disciplina Financiera'!A3</f>
        <v>Correspondiente del 01 de enero al 31 de diciembre de 2024</v>
      </c>
      <c r="C3" s="64"/>
      <c r="D3" s="64"/>
      <c r="E3" s="38" t="s">
        <v>4</v>
      </c>
      <c r="F3" s="39">
        <f>'Notas de Disciplina Financiera'!D3</f>
        <v>4</v>
      </c>
    </row>
    <row r="4" spans="1:6" x14ac:dyDescent="0.2"/>
    <row r="5" spans="1:6" x14ac:dyDescent="0.2">
      <c r="B5" s="41" t="s">
        <v>18</v>
      </c>
    </row>
    <row r="6" spans="1:6" x14ac:dyDescent="0.2"/>
    <row r="7" spans="1:6" x14ac:dyDescent="0.2">
      <c r="B7" s="1" t="s">
        <v>112</v>
      </c>
    </row>
    <row r="8" spans="1:6" x14ac:dyDescent="0.2">
      <c r="B8" s="43" t="s">
        <v>116</v>
      </c>
    </row>
    <row r="9" spans="1:6" x14ac:dyDescent="0.2">
      <c r="A9" s="40"/>
      <c r="B9" s="44" t="s">
        <v>117</v>
      </c>
    </row>
    <row r="10" spans="1:6" x14ac:dyDescent="0.2">
      <c r="B10" s="44" t="s">
        <v>118</v>
      </c>
    </row>
    <row r="11" spans="1:6" x14ac:dyDescent="0.2"/>
    <row r="12" spans="1:6" ht="12.75" x14ac:dyDescent="0.2">
      <c r="B12" s="65" t="s">
        <v>123</v>
      </c>
      <c r="C12" s="65"/>
      <c r="D12" s="65"/>
      <c r="E12" s="65"/>
      <c r="F12" s="65"/>
    </row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</sheetData>
  <mergeCells count="4">
    <mergeCell ref="B1:D1"/>
    <mergeCell ref="B2:D2"/>
    <mergeCell ref="B3:D3"/>
    <mergeCell ref="B12:F12"/>
  </mergeCells>
  <pageMargins left="0.7" right="0.7" top="0.75" bottom="0.7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40"/>
  <sheetViews>
    <sheetView showGridLines="0" topLeftCell="C1" workbookViewId="0">
      <selection activeCell="C24" sqref="C24"/>
    </sheetView>
  </sheetViews>
  <sheetFormatPr baseColWidth="10" defaultColWidth="0" defaultRowHeight="11.25" zeroHeight="1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7" width="12" style="1" customWidth="1"/>
    <col min="8" max="16384" width="12" style="1" hidden="1"/>
  </cols>
  <sheetData>
    <row r="1" spans="1:6" x14ac:dyDescent="0.2">
      <c r="B1" s="64" t="str">
        <f>'Notas de Disciplina Financiera'!A1</f>
        <v>Poder Legislativo del Estado de Guanajuato</v>
      </c>
      <c r="C1" s="64"/>
      <c r="D1" s="64"/>
      <c r="E1" s="38" t="s">
        <v>0</v>
      </c>
      <c r="F1" s="39">
        <f>'Notas de Disciplina Financiera'!D1</f>
        <v>2024</v>
      </c>
    </row>
    <row r="2" spans="1:6" x14ac:dyDescent="0.2">
      <c r="B2" s="64" t="s">
        <v>1</v>
      </c>
      <c r="C2" s="64"/>
      <c r="D2" s="64"/>
      <c r="E2" s="38" t="s">
        <v>2</v>
      </c>
      <c r="F2" s="39" t="str">
        <f>'Notas de Disciplina Financiera'!D2</f>
        <v>Trimestral</v>
      </c>
    </row>
    <row r="3" spans="1:6" x14ac:dyDescent="0.2">
      <c r="B3" s="64" t="str">
        <f>'Notas de Disciplina Financiera'!A3</f>
        <v>Correspondiente del 01 de enero al 31 de diciembre de 2024</v>
      </c>
      <c r="C3" s="64"/>
      <c r="D3" s="64"/>
      <c r="E3" s="38" t="s">
        <v>4</v>
      </c>
      <c r="F3" s="39">
        <f>'Notas de Disciplina Financiera'!D3</f>
        <v>4</v>
      </c>
    </row>
    <row r="4" spans="1:6" x14ac:dyDescent="0.2"/>
    <row r="5" spans="1:6" x14ac:dyDescent="0.2">
      <c r="B5" s="41" t="s">
        <v>20</v>
      </c>
    </row>
    <row r="6" spans="1:6" x14ac:dyDescent="0.2"/>
    <row r="7" spans="1:6" x14ac:dyDescent="0.2">
      <c r="B7" s="1" t="s">
        <v>112</v>
      </c>
    </row>
    <row r="8" spans="1:6" x14ac:dyDescent="0.2">
      <c r="B8" s="43" t="s">
        <v>119</v>
      </c>
    </row>
    <row r="9" spans="1:6" x14ac:dyDescent="0.2">
      <c r="A9" s="40"/>
    </row>
    <row r="10" spans="1:6" ht="12.75" x14ac:dyDescent="0.2">
      <c r="B10" s="78" t="s">
        <v>124</v>
      </c>
      <c r="C10" s="78"/>
      <c r="D10" s="78"/>
      <c r="E10" s="78"/>
      <c r="F10" s="78"/>
    </row>
    <row r="11" spans="1:6" x14ac:dyDescent="0.2"/>
    <row r="12" spans="1:6" x14ac:dyDescent="0.2"/>
    <row r="13" spans="1:6" x14ac:dyDescent="0.2"/>
    <row r="14" spans="1:6" x14ac:dyDescent="0.2"/>
    <row r="15" spans="1:6" x14ac:dyDescent="0.2"/>
    <row r="16" spans="1: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</sheetData>
  <mergeCells count="4">
    <mergeCell ref="B1:D1"/>
    <mergeCell ref="B2:D2"/>
    <mergeCell ref="B3:D3"/>
    <mergeCell ref="B10:F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'NDF-04'!Área_de_impresión</vt:lpstr>
      <vt:lpstr>'NDF-05'!Área_de_impresión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2024-04-19T19:06:16Z</cp:lastPrinted>
  <dcterms:created xsi:type="dcterms:W3CDTF">2024-03-15T21:50:03Z</dcterms:created>
  <dcterms:modified xsi:type="dcterms:W3CDTF">2025-01-25T03:08:52Z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