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38267769-3860-4957-ACCB-6C0BC35A603A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Print_Area" localSheetId="4">'NDF-04'!$A$1:$F$14</definedName>
    <definedName name="_xlnm.Print_Area" localSheetId="5">'NDF-05'!$A$1:$F$14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C13" i="1" l="1"/>
  <c r="H73" i="1"/>
  <c r="D52" i="1" l="1"/>
  <c r="I78" i="1"/>
  <c r="H78" i="1"/>
  <c r="G78" i="1"/>
  <c r="F78" i="1"/>
  <c r="E78" i="1"/>
  <c r="D78" i="1"/>
  <c r="C78" i="1"/>
  <c r="I74" i="1"/>
  <c r="H74" i="1"/>
  <c r="G74" i="1"/>
  <c r="F74" i="1"/>
  <c r="E74" i="1"/>
  <c r="D74" i="1"/>
  <c r="C74" i="1"/>
  <c r="G66" i="1"/>
  <c r="F66" i="1"/>
  <c r="E66" i="1"/>
  <c r="D66" i="1"/>
  <c r="G62" i="1"/>
  <c r="F62" i="1"/>
  <c r="E62" i="1"/>
  <c r="D62" i="1"/>
  <c r="G52" i="1"/>
  <c r="F52" i="1"/>
  <c r="E52" i="1"/>
  <c r="G42" i="1"/>
  <c r="F42" i="1"/>
  <c r="E42" i="1"/>
  <c r="D42" i="1"/>
  <c r="G32" i="1"/>
  <c r="F32" i="1"/>
  <c r="E32" i="1"/>
  <c r="D32" i="1"/>
  <c r="G14" i="1"/>
  <c r="F14" i="1"/>
  <c r="E14" i="1"/>
  <c r="E13" i="1" s="1"/>
  <c r="G22" i="1"/>
  <c r="F22" i="1"/>
  <c r="E22" i="1"/>
  <c r="D22" i="1"/>
  <c r="F13" i="1" l="1"/>
  <c r="G13" i="1"/>
  <c r="G161" i="1" l="1"/>
  <c r="F161" i="1"/>
  <c r="E161" i="1"/>
  <c r="D14" i="1"/>
  <c r="D13" i="1" s="1"/>
  <c r="I85" i="1"/>
  <c r="I84" i="1"/>
  <c r="I83" i="1"/>
  <c r="I82" i="1"/>
  <c r="I81" i="1"/>
  <c r="I80" i="1"/>
  <c r="I79" i="1"/>
  <c r="I77" i="1"/>
  <c r="I76" i="1"/>
  <c r="I75" i="1"/>
  <c r="I72" i="1"/>
  <c r="I71" i="1"/>
  <c r="I70" i="1"/>
  <c r="I69" i="1"/>
  <c r="I68" i="1"/>
  <c r="I67" i="1"/>
  <c r="I65" i="1"/>
  <c r="I63" i="1"/>
  <c r="I61" i="1"/>
  <c r="I60" i="1"/>
  <c r="I59" i="1"/>
  <c r="I55" i="1"/>
  <c r="I51" i="1"/>
  <c r="I50" i="1"/>
  <c r="I49" i="1"/>
  <c r="I48" i="1"/>
  <c r="I47" i="1"/>
  <c r="I45" i="1"/>
  <c r="I44" i="1"/>
  <c r="I43" i="1"/>
  <c r="I30" i="1"/>
  <c r="I25" i="1"/>
  <c r="H85" i="1"/>
  <c r="H84" i="1"/>
  <c r="H83" i="1"/>
  <c r="H82" i="1"/>
  <c r="H81" i="1"/>
  <c r="H80" i="1"/>
  <c r="H79" i="1"/>
  <c r="H77" i="1"/>
  <c r="H76" i="1"/>
  <c r="H75" i="1"/>
  <c r="H66" i="1"/>
  <c r="H72" i="1"/>
  <c r="H71" i="1"/>
  <c r="H70" i="1"/>
  <c r="H69" i="1"/>
  <c r="H68" i="1"/>
  <c r="H67" i="1"/>
  <c r="H65" i="1"/>
  <c r="H64" i="1"/>
  <c r="H62" i="1" s="1"/>
  <c r="H63" i="1"/>
  <c r="H61" i="1"/>
  <c r="H60" i="1"/>
  <c r="H59" i="1"/>
  <c r="H58" i="1"/>
  <c r="I58" i="1" s="1"/>
  <c r="H57" i="1"/>
  <c r="I57" i="1" s="1"/>
  <c r="H56" i="1"/>
  <c r="I56" i="1" s="1"/>
  <c r="H55" i="1"/>
  <c r="H54" i="1"/>
  <c r="I54" i="1" s="1"/>
  <c r="H53" i="1"/>
  <c r="I53" i="1" s="1"/>
  <c r="H51" i="1"/>
  <c r="H50" i="1"/>
  <c r="H49" i="1"/>
  <c r="H48" i="1"/>
  <c r="H47" i="1"/>
  <c r="H46" i="1"/>
  <c r="H42" i="1" s="1"/>
  <c r="H45" i="1"/>
  <c r="H44" i="1"/>
  <c r="H43" i="1"/>
  <c r="H41" i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H29" i="1"/>
  <c r="I29" i="1" s="1"/>
  <c r="H28" i="1"/>
  <c r="I28" i="1" s="1"/>
  <c r="H27" i="1"/>
  <c r="I27" i="1" s="1"/>
  <c r="H26" i="1"/>
  <c r="I26" i="1" s="1"/>
  <c r="H25" i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C66" i="1"/>
  <c r="C62" i="1"/>
  <c r="C52" i="1"/>
  <c r="C42" i="1"/>
  <c r="C32" i="1"/>
  <c r="C22" i="1"/>
  <c r="C14" i="1"/>
  <c r="C161" i="1" l="1"/>
  <c r="I64" i="1"/>
  <c r="I62" i="1" s="1"/>
  <c r="I73" i="1"/>
  <c r="H22" i="1"/>
  <c r="I46" i="1"/>
  <c r="I42" i="1" s="1"/>
  <c r="H32" i="1"/>
  <c r="I41" i="1"/>
  <c r="I22" i="1"/>
  <c r="H14" i="1"/>
  <c r="I15" i="1"/>
  <c r="I52" i="1"/>
  <c r="H52" i="1"/>
  <c r="D161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6" i="1" s="1"/>
  <c r="B3" i="6"/>
  <c r="B1" i="6"/>
  <c r="I14" i="1" l="1"/>
  <c r="I66" i="1"/>
  <c r="I32" i="1"/>
  <c r="H13" i="1"/>
  <c r="H161" i="1" s="1"/>
  <c r="I13" i="1" l="1"/>
  <c r="I161" i="1" s="1"/>
</calcChain>
</file>

<file path=xl/sharedStrings.xml><?xml version="1.0" encoding="utf-8"?>
<sst xmlns="http://schemas.openxmlformats.org/spreadsheetml/2006/main" count="229" uniqueCount="127">
  <si>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</si>
  <si>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</si>
  <si>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</si>
  <si>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</si>
  <si>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</si>
  <si>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</si>
  <si>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</si>
  <si>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</si>
  <si>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</si>
  <si>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</si>
  <si>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</si>
  <si>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</si>
  <si>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</si>
  <si>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</si>
  <si>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</si>
  <si>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</si>
  <si>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</si>
  <si>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</si>
  <si>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</si>
  <si>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</si>
  <si>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</si>
  <si>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</si>
  <si>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</si>
  <si>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</si>
  <si>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</si>
  <si>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</si>
  <si>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</si>
  <si>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</si>
  <si>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</si>
  <si>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</si>
  <si>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</si>
  <si>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</si>
  <si>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</si>
  <si>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</si>
  <si>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</si>
  <si>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</si>
  <si>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</si>
  <si>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</si>
  <si>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</si>
  <si>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</si>
  <si>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</si>
  <si>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</si>
  <si>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</si>
  <si>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</si>
  <si>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</si>
  <si>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</si>
  <si>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</si>
  <si>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</si>
  <si>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</si>
  <si>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</si>
  <si>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</si>
  <si>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</si>
  <si>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</si>
  <si>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</si>
  <si>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</si>
  <si>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</si>
  <si>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</si>
  <si>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</si>
  <si>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</si>
  <si>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</si>
  <si>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</si>
  <si>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</si>
  <si>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</si>
  <si>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</si>
  <si>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</si>
  <si>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</si>
  <si>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</si>
  <si>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</si>
  <si>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</si>
  <si>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</si>
  <si>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</si>
  <si>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</si>
  <si>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</si>
  <si>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</si>
  <si>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</si>
  <si>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</si>
  <si>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</si>
  <si>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</si>
  <si>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</si>
  <si>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</si>
  <si>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</si>
  <si>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</si>
  <si>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</si>
  <si>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</si>
  <si>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</si>
  <si>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</si>
  <si>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</si>
  <si>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</si>
  <si>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</si>
  <si>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</si>
  <si>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</si>
  <si>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</si>
  <si>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</si>
  <si>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</si>
  <si>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</si>
  <si>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</si>
  <si>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</si>
  <si>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</si>
  <si>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</si>
  <si>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</si>
  <si>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</si>
  <si>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</si>
  <si>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</si>
  <si>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</si>
  <si>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</si>
  <si>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</si>
  <si>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</si>
  <si>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</si>
  <si>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</si>
  <si>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</si>
  <si>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</si>
  <si>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</si>
  <si>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</si>
  <si>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</si>
  <si>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</si>
  <si>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</si>
  <si>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</si>
  <si>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</si>
  <si>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</si>
  <si>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</si>
  <si>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Poder Legislativo del Estado de Guanajuato</t>
  </si>
  <si>
    <t>No Aplica debido a que, el Poder Legislativo tiene un Balance Presupuestario de Recursos Disponibles Sostenible.</t>
  </si>
  <si>
    <t>Al Poder Legislativo No le Aplica, debido a que no contrato Deuda Pública y Obligaciones de acuerdo con lo que establece la LDF.</t>
  </si>
  <si>
    <t>El Poder Legislativo del Estado de Guanajuato no tiene obligaciones conforme lo referido en este punto.</t>
  </si>
  <si>
    <t>El Poder Legislativo del Estado de Guanajuato no tiene convenios de Deuda Garantizada, por lo tanto, No le Aplica este punto.</t>
  </si>
  <si>
    <t>Correspondiente del 01 de enero al 31 de marzo de 2025</t>
  </si>
  <si>
    <t>No es aplicable en este periodo por no ser cierre de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</si>
</sst>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1" fillId="0" borderId="0"/>
    <xf numFmtId="0" fontId="12" fillId="0" borderId="0"/>
    <xf numFmtId="0" fontId="4" fillId="0" borderId="0"/>
    <xf numFmtId="43" fontId="16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3" fillId="0" borderId="0" xfId="3" applyFont="1"/>
    <xf numFmtId="0" fontId="14" fillId="0" borderId="0" xfId="1" applyFont="1"/>
    <xf numFmtId="4" fontId="2" fillId="0" borderId="0" xfId="0" applyNumberFormat="1" applyFont="1"/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43" fontId="2" fillId="0" borderId="0" xfId="6" applyFont="1"/>
    <xf numFmtId="0" fontId="17" fillId="0" borderId="0" xfId="0" applyFont="1" applyAlignment="1">
      <alignment horizontal="center"/>
    </xf>
    <xf numFmtId="0" fontId="17" fillId="0" borderId="0" xfId="0" applyFont="1"/>
    <xf numFmtId="4" fontId="17" fillId="0" borderId="0" xfId="0" applyNumberFormat="1" applyFont="1"/>
    <xf numFmtId="4" fontId="0" fillId="0" borderId="0" xfId="0" applyNumberForma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7">
    <cellStyle name="Hipervínculo" xfId="1" builtinId="8"/>
    <cellStyle name="Millares" xfId="6" builtinId="3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46"/>
  <sheetViews>
    <sheetView showGridLines="0" tabSelected="1" workbookViewId="0">
      <selection activeCell="B21" sqref="B21"/>
    </sheetView>
  </sheetViews>
  <sheetFormatPr baseColWidth="10" defaultColWidth="0" defaultRowHeight="11.25" zeroHeight="1" x14ac:dyDescent="0.2"/>
  <cols>
    <col min="1" max="1" width="17.33203125" style="1" customWidth="1"/>
    <col min="2" max="2" width="86.1640625" style="1" bestFit="1" customWidth="1"/>
    <col min="3" max="4" width="12" style="1" customWidth="1"/>
    <col min="5" max="5" width="5.5" style="1" customWidth="1"/>
    <col min="6" max="16384" width="12" style="1" hidden="1"/>
  </cols>
  <sheetData>
    <row r="1" spans="1:4" x14ac:dyDescent="0.2">
      <c r="A1" s="19" t="s">
        <v>120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125</v>
      </c>
      <c r="B3" s="24"/>
      <c r="C3" s="25" t="s">
        <v>4</v>
      </c>
      <c r="D3" s="27">
        <v>1</v>
      </c>
    </row>
    <row r="4" spans="1:4" x14ac:dyDescent="0.2">
      <c r="A4" s="56" t="s">
        <v>5</v>
      </c>
      <c r="B4" s="57"/>
      <c r="C4" s="28"/>
      <c r="D4" s="29"/>
    </row>
    <row r="5" spans="1:4" x14ac:dyDescent="0.2">
      <c r="A5" s="49" t="s">
        <v>6</v>
      </c>
      <c r="B5" s="50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  <row r="16" spans="1: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43"/>
  <sheetViews>
    <sheetView showGridLines="0" topLeftCell="C1" workbookViewId="0">
      <selection activeCell="C18" sqref="C18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 customWidth="1"/>
    <col min="8" max="16384" width="12" style="1" hidden="1"/>
  </cols>
  <sheetData>
    <row r="1" spans="1:6" x14ac:dyDescent="0.2">
      <c r="B1" s="58" t="str">
        <f>'Notas de Disciplina Financiera'!A1</f>
        <v>Poder Legislativo del Estado de Guanajuato</v>
      </c>
      <c r="C1" s="58"/>
      <c r="D1" s="58"/>
      <c r="E1" s="38" t="s">
        <v>0</v>
      </c>
      <c r="F1" s="39">
        <f>'Notas de Disciplina Financiera'!D1</f>
        <v>2025</v>
      </c>
    </row>
    <row r="2" spans="1:6" x14ac:dyDescent="0.2">
      <c r="B2" s="58" t="s">
        <v>1</v>
      </c>
      <c r="C2" s="58"/>
      <c r="D2" s="58"/>
      <c r="E2" s="38" t="s">
        <v>2</v>
      </c>
      <c r="F2" s="39" t="str">
        <f>'Notas de Disciplina Financiera'!D2</f>
        <v>Trimestral</v>
      </c>
    </row>
    <row r="3" spans="1:6" x14ac:dyDescent="0.2">
      <c r="B3" s="58" t="str">
        <f>'Notas de Disciplina Financiera'!A3</f>
        <v>Correspondiente del 01 de enero al 31 de marzo de 2025</v>
      </c>
      <c r="C3" s="58"/>
      <c r="D3" s="58"/>
      <c r="E3" s="38" t="s">
        <v>4</v>
      </c>
      <c r="F3" s="39">
        <f>'Notas de Disciplina Financiera'!D3</f>
        <v>1</v>
      </c>
    </row>
    <row r="4" spans="1:6" x14ac:dyDescent="0.2"/>
    <row r="5" spans="1:6" x14ac:dyDescent="0.2">
      <c r="B5" s="41"/>
      <c r="C5" s="41" t="s">
        <v>10</v>
      </c>
    </row>
    <row r="6" spans="1:6" x14ac:dyDescent="0.2"/>
    <row r="7" spans="1:6" x14ac:dyDescent="0.2">
      <c r="B7" s="1" t="s">
        <v>21</v>
      </c>
    </row>
    <row r="8" spans="1:6" x14ac:dyDescent="0.2">
      <c r="B8" s="1" t="s">
        <v>22</v>
      </c>
    </row>
    <row r="9" spans="1:6" ht="12.75" x14ac:dyDescent="0.2">
      <c r="A9" s="40"/>
      <c r="B9" s="59" t="s">
        <v>121</v>
      </c>
      <c r="C9" s="59"/>
      <c r="D9" s="59"/>
      <c r="E9" s="59"/>
      <c r="F9" s="59"/>
    </row>
    <row r="10" spans="1:6" x14ac:dyDescent="0.2"/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>
      <c r="C16" s="47"/>
    </row>
    <row r="17" spans="3:3" x14ac:dyDescent="0.2">
      <c r="C17" s="46"/>
    </row>
    <row r="18" spans="3:3" x14ac:dyDescent="0.2"/>
    <row r="19" spans="3:3" x14ac:dyDescent="0.2"/>
    <row r="20" spans="3:3" x14ac:dyDescent="0.2"/>
    <row r="21" spans="3:3" x14ac:dyDescent="0.2"/>
    <row r="22" spans="3:3" x14ac:dyDescent="0.2"/>
    <row r="23" spans="3:3" x14ac:dyDescent="0.2"/>
    <row r="24" spans="3:3" x14ac:dyDescent="0.2"/>
    <row r="25" spans="3:3" x14ac:dyDescent="0.2"/>
    <row r="26" spans="3:3" x14ac:dyDescent="0.2"/>
    <row r="27" spans="3:3" x14ac:dyDescent="0.2"/>
    <row r="28" spans="3:3" x14ac:dyDescent="0.2"/>
    <row r="29" spans="3:3" x14ac:dyDescent="0.2"/>
    <row r="30" spans="3:3" x14ac:dyDescent="0.2"/>
    <row r="31" spans="3:3" x14ac:dyDescent="0.2"/>
    <row r="32" spans="3: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</sheetData>
  <mergeCells count="4">
    <mergeCell ref="B1:D1"/>
    <mergeCell ref="B2:D2"/>
    <mergeCell ref="B3:D3"/>
    <mergeCell ref="B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sheetPr>
    <tabColor theme="0" tint="-0.14999847407452621"/>
  </sheetPr>
  <dimension ref="A1:K167"/>
  <sheetViews>
    <sheetView showGridLines="0" zoomScaleNormal="100" workbookViewId="0">
      <selection activeCell="A140" sqref="A140"/>
    </sheetView>
  </sheetViews>
  <sheetFormatPr baseColWidth="10" defaultColWidth="0" defaultRowHeight="11.25" zeroHeight="1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7.33203125" style="1" customWidth="1"/>
    <col min="11" max="11" width="14" style="1" hidden="1"/>
    <col min="12" max="16384" width="12" style="1" hidden="1"/>
  </cols>
  <sheetData>
    <row r="1" spans="1:11" x14ac:dyDescent="0.2">
      <c r="B1" s="58" t="str">
        <f>'Notas de Disciplina Financiera'!A1</f>
        <v>Poder Legislativo del Estado de Guanajuato</v>
      </c>
      <c r="C1" s="58"/>
      <c r="D1" s="58"/>
      <c r="E1" s="38" t="s">
        <v>0</v>
      </c>
      <c r="F1" s="39">
        <f>'Notas de Disciplina Financiera'!D1</f>
        <v>2025</v>
      </c>
    </row>
    <row r="2" spans="1:11" x14ac:dyDescent="0.2">
      <c r="B2" s="58" t="s">
        <v>1</v>
      </c>
      <c r="C2" s="58"/>
      <c r="D2" s="58"/>
      <c r="E2" s="38" t="s">
        <v>2</v>
      </c>
      <c r="F2" s="39" t="str">
        <f>'Notas de Disciplina Financiera'!D2</f>
        <v>Trimestral</v>
      </c>
    </row>
    <row r="3" spans="1:11" x14ac:dyDescent="0.2">
      <c r="B3" s="58" t="str">
        <f>'Notas de Disciplina Financiera'!A3</f>
        <v>Correspondiente del 01 de enero al 31 de marzo de 2025</v>
      </c>
      <c r="C3" s="58"/>
      <c r="D3" s="58"/>
      <c r="E3" s="38" t="s">
        <v>4</v>
      </c>
      <c r="F3" s="39">
        <f>'Notas de Disciplina Financiera'!D3</f>
        <v>1</v>
      </c>
    </row>
    <row r="4" spans="1:11" x14ac:dyDescent="0.2"/>
    <row r="5" spans="1:11" x14ac:dyDescent="0.2">
      <c r="B5" s="41" t="s">
        <v>23</v>
      </c>
    </row>
    <row r="6" spans="1:11" x14ac:dyDescent="0.2">
      <c r="B6" s="65" t="str">
        <f>B1</f>
        <v>Poder Legislativo del Estado de Guanajuato</v>
      </c>
      <c r="C6" s="65"/>
      <c r="D6" s="65"/>
      <c r="E6" s="65"/>
      <c r="F6" s="65"/>
      <c r="G6" s="65"/>
      <c r="H6" s="65"/>
      <c r="I6" s="65"/>
    </row>
    <row r="7" spans="1:11" x14ac:dyDescent="0.2">
      <c r="B7" s="60" t="s">
        <v>24</v>
      </c>
      <c r="C7" s="60"/>
      <c r="D7" s="60"/>
      <c r="E7" s="60"/>
      <c r="F7" s="60"/>
      <c r="G7" s="60"/>
      <c r="H7" s="60"/>
      <c r="I7" s="60"/>
    </row>
    <row r="8" spans="1:11" x14ac:dyDescent="0.2">
      <c r="B8" s="60" t="s">
        <v>25</v>
      </c>
      <c r="C8" s="60"/>
      <c r="D8" s="60"/>
      <c r="E8" s="60"/>
      <c r="F8" s="60"/>
      <c r="G8" s="60"/>
      <c r="H8" s="60"/>
      <c r="I8" s="60"/>
    </row>
    <row r="9" spans="1:11" ht="29.25" customHeight="1" x14ac:dyDescent="0.2">
      <c r="B9" s="60" t="str">
        <f>B3</f>
        <v>Correspondiente del 01 de enero al 31 de marzo de 2025</v>
      </c>
      <c r="C9" s="60"/>
      <c r="D9" s="60"/>
      <c r="E9" s="60"/>
      <c r="F9" s="60"/>
      <c r="G9" s="60"/>
      <c r="H9" s="60"/>
      <c r="I9" s="60"/>
    </row>
    <row r="10" spans="1:11" ht="22.5" customHeight="1" x14ac:dyDescent="0.2">
      <c r="B10" s="61" t="s">
        <v>26</v>
      </c>
      <c r="C10" s="61"/>
      <c r="D10" s="61"/>
      <c r="E10" s="61"/>
      <c r="F10" s="61"/>
      <c r="G10" s="61"/>
      <c r="H10" s="61"/>
      <c r="I10" s="61"/>
    </row>
    <row r="11" spans="1:11" x14ac:dyDescent="0.2">
      <c r="B11" s="9"/>
      <c r="C11" s="9"/>
      <c r="D11" s="62" t="s">
        <v>27</v>
      </c>
      <c r="E11" s="63"/>
      <c r="F11" s="63"/>
      <c r="G11" s="63"/>
      <c r="H11" s="64"/>
      <c r="I11" s="9"/>
    </row>
    <row r="12" spans="1:11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11" x14ac:dyDescent="0.2">
      <c r="A13" s="40"/>
      <c r="B13" s="13" t="s">
        <v>36</v>
      </c>
      <c r="C13" s="3">
        <f>+C14+C22+C32+C42+C52+C66+C74+C78+C62</f>
        <v>808946263.38999999</v>
      </c>
      <c r="D13" s="3">
        <f t="shared" ref="D13:I13" si="0">+D14+D22+D32+D42+D52+D66+D74+D78+D62</f>
        <v>9403939.5500000007</v>
      </c>
      <c r="E13" s="3">
        <f t="shared" si="0"/>
        <v>13583.16</v>
      </c>
      <c r="F13" s="3">
        <f t="shared" si="0"/>
        <v>149457203.98999998</v>
      </c>
      <c r="G13" s="3">
        <f t="shared" si="0"/>
        <v>149457203.99000001</v>
      </c>
      <c r="H13" s="3">
        <f t="shared" si="0"/>
        <v>9390356.3899999801</v>
      </c>
      <c r="I13" s="3">
        <f t="shared" si="0"/>
        <v>818336619.77999997</v>
      </c>
      <c r="K13" s="48"/>
    </row>
    <row r="14" spans="1:11" x14ac:dyDescent="0.2">
      <c r="B14" s="17" t="s">
        <v>37</v>
      </c>
      <c r="C14" s="3">
        <f t="shared" ref="C14:I14" si="1">+C15+C16+C17+C18+C19+C20+C21</f>
        <v>530930805</v>
      </c>
      <c r="D14" s="3">
        <f t="shared" si="1"/>
        <v>1691727.39</v>
      </c>
      <c r="E14" s="3">
        <f t="shared" si="1"/>
        <v>0</v>
      </c>
      <c r="F14" s="3">
        <f t="shared" si="1"/>
        <v>136180634.22999999</v>
      </c>
      <c r="G14" s="3">
        <f t="shared" si="1"/>
        <v>136180634.23000002</v>
      </c>
      <c r="H14" s="3">
        <f t="shared" si="1"/>
        <v>1691727.3899999755</v>
      </c>
      <c r="I14" s="3">
        <f t="shared" si="1"/>
        <v>532622532.38999999</v>
      </c>
      <c r="J14" s="48"/>
    </row>
    <row r="15" spans="1:11" x14ac:dyDescent="0.2">
      <c r="B15" s="16" t="s">
        <v>38</v>
      </c>
      <c r="C15" s="4">
        <v>106253740</v>
      </c>
      <c r="D15" s="4">
        <v>0</v>
      </c>
      <c r="E15" s="4">
        <v>0</v>
      </c>
      <c r="F15" s="4">
        <v>18127729.670000006</v>
      </c>
      <c r="G15" s="4">
        <v>13040641.810000001</v>
      </c>
      <c r="H15" s="4">
        <f>+D15-E15+F15-G15</f>
        <v>5087087.860000005</v>
      </c>
      <c r="I15" s="4">
        <f t="shared" ref="I15:I21" si="2">+C15+H15</f>
        <v>111340827.86</v>
      </c>
      <c r="J15" s="48"/>
    </row>
    <row r="16" spans="1:11" x14ac:dyDescent="0.2">
      <c r="B16" s="16" t="s">
        <v>39</v>
      </c>
      <c r="C16" s="4">
        <v>33789511</v>
      </c>
      <c r="D16" s="4">
        <v>0</v>
      </c>
      <c r="E16" s="4">
        <v>0</v>
      </c>
      <c r="F16" s="4">
        <v>14319317.920000004</v>
      </c>
      <c r="G16" s="4">
        <v>26048550.460000001</v>
      </c>
      <c r="H16" s="4">
        <f t="shared" ref="H16:H21" si="3">+D16-E16+F16-G16</f>
        <v>-11729232.539999997</v>
      </c>
      <c r="I16" s="4">
        <f t="shared" si="2"/>
        <v>22060278.460000001</v>
      </c>
      <c r="J16" s="48"/>
    </row>
    <row r="17" spans="2:10" x14ac:dyDescent="0.2">
      <c r="B17" s="16" t="s">
        <v>40</v>
      </c>
      <c r="C17" s="4">
        <v>167306341</v>
      </c>
      <c r="D17" s="4">
        <v>0</v>
      </c>
      <c r="E17" s="4">
        <v>0</v>
      </c>
      <c r="F17" s="4">
        <v>22182443.300000001</v>
      </c>
      <c r="G17" s="4">
        <v>16769310.029999999</v>
      </c>
      <c r="H17" s="4">
        <f t="shared" si="3"/>
        <v>5413133.2700000014</v>
      </c>
      <c r="I17" s="4">
        <f t="shared" si="2"/>
        <v>172719474.27000001</v>
      </c>
      <c r="J17" s="48"/>
    </row>
    <row r="18" spans="2:10" x14ac:dyDescent="0.2">
      <c r="B18" s="16" t="s">
        <v>41</v>
      </c>
      <c r="C18" s="4">
        <v>39030394</v>
      </c>
      <c r="D18" s="4">
        <v>1691727.39</v>
      </c>
      <c r="E18" s="4">
        <v>0</v>
      </c>
      <c r="F18" s="4">
        <v>9182592.9299999904</v>
      </c>
      <c r="G18" s="4">
        <v>7784312.4299999997</v>
      </c>
      <c r="H18" s="4">
        <f t="shared" si="3"/>
        <v>3090007.8899999913</v>
      </c>
      <c r="I18" s="4">
        <f t="shared" si="2"/>
        <v>42120401.889999993</v>
      </c>
      <c r="J18" s="48"/>
    </row>
    <row r="19" spans="2:10" x14ac:dyDescent="0.2">
      <c r="B19" s="16" t="s">
        <v>42</v>
      </c>
      <c r="C19" s="4">
        <v>161992337</v>
      </c>
      <c r="D19" s="4">
        <v>0</v>
      </c>
      <c r="E19" s="4">
        <v>0</v>
      </c>
      <c r="F19" s="4">
        <v>31865359.439999994</v>
      </c>
      <c r="G19" s="4">
        <v>18234221.07</v>
      </c>
      <c r="H19" s="4">
        <f t="shared" si="3"/>
        <v>13631138.369999994</v>
      </c>
      <c r="I19" s="4">
        <f t="shared" si="2"/>
        <v>175623475.37</v>
      </c>
      <c r="J19" s="48"/>
    </row>
    <row r="20" spans="2:10" x14ac:dyDescent="0.2">
      <c r="B20" s="16" t="s">
        <v>43</v>
      </c>
      <c r="C20" s="4">
        <v>22529051</v>
      </c>
      <c r="D20" s="4">
        <v>0</v>
      </c>
      <c r="E20" s="4">
        <v>0</v>
      </c>
      <c r="F20" s="4">
        <v>40368578.969999984</v>
      </c>
      <c r="G20" s="4">
        <f>54205534.81+51537</f>
        <v>54257071.810000002</v>
      </c>
      <c r="H20" s="4">
        <f t="shared" si="3"/>
        <v>-13888492.840000018</v>
      </c>
      <c r="I20" s="4">
        <f t="shared" si="2"/>
        <v>8640558.1599999815</v>
      </c>
      <c r="J20" s="48"/>
    </row>
    <row r="21" spans="2:10" x14ac:dyDescent="0.2">
      <c r="B21" s="16" t="s">
        <v>44</v>
      </c>
      <c r="C21" s="4">
        <v>29431</v>
      </c>
      <c r="D21" s="4">
        <v>0</v>
      </c>
      <c r="E21" s="4">
        <v>0</v>
      </c>
      <c r="F21" s="4">
        <v>134612</v>
      </c>
      <c r="G21" s="4">
        <v>46526.62</v>
      </c>
      <c r="H21" s="4">
        <f t="shared" si="3"/>
        <v>88085.38</v>
      </c>
      <c r="I21" s="4">
        <f t="shared" si="2"/>
        <v>117516.38</v>
      </c>
      <c r="J21" s="48"/>
    </row>
    <row r="22" spans="2:10" x14ac:dyDescent="0.2">
      <c r="B22" s="17" t="s">
        <v>45</v>
      </c>
      <c r="C22" s="3">
        <f t="shared" ref="C22:I22" si="4">+C23+C24+C25+C26+C27+C28+C29+C30+C31</f>
        <v>23286617</v>
      </c>
      <c r="D22" s="3">
        <f t="shared" si="4"/>
        <v>1136373.1199999999</v>
      </c>
      <c r="E22" s="3">
        <f t="shared" si="4"/>
        <v>0</v>
      </c>
      <c r="F22" s="3">
        <f t="shared" si="4"/>
        <v>737333.89</v>
      </c>
      <c r="G22" s="3">
        <f t="shared" si="4"/>
        <v>669891.51</v>
      </c>
      <c r="H22" s="3">
        <f t="shared" si="4"/>
        <v>1203815.5</v>
      </c>
      <c r="I22" s="3">
        <f t="shared" si="4"/>
        <v>24490432.5</v>
      </c>
      <c r="J22" s="48"/>
    </row>
    <row r="23" spans="2:10" x14ac:dyDescent="0.2">
      <c r="B23" s="16" t="s">
        <v>46</v>
      </c>
      <c r="C23" s="4">
        <v>4724338</v>
      </c>
      <c r="D23" s="4">
        <v>253900.79999999999</v>
      </c>
      <c r="E23" s="4">
        <v>0</v>
      </c>
      <c r="F23" s="4">
        <v>168893.93999999997</v>
      </c>
      <c r="G23" s="4">
        <v>256058.22</v>
      </c>
      <c r="H23" s="4">
        <f t="shared" ref="H23:H31" si="5">+D23-E23+F23-G23</f>
        <v>166736.51999999999</v>
      </c>
      <c r="I23" s="4">
        <f t="shared" ref="I23:I31" si="6">+C23+H23</f>
        <v>4891074.5199999996</v>
      </c>
      <c r="J23" s="48"/>
    </row>
    <row r="24" spans="2:10" x14ac:dyDescent="0.2">
      <c r="B24" s="16" t="s">
        <v>47</v>
      </c>
      <c r="C24" s="4">
        <v>9361073</v>
      </c>
      <c r="D24" s="4">
        <v>0</v>
      </c>
      <c r="E24" s="4">
        <v>0</v>
      </c>
      <c r="F24" s="4">
        <v>414083.97999999992</v>
      </c>
      <c r="G24" s="4">
        <v>208640.37</v>
      </c>
      <c r="H24" s="4">
        <f t="shared" si="5"/>
        <v>205443.60999999993</v>
      </c>
      <c r="I24" s="4">
        <f t="shared" si="6"/>
        <v>9566516.6099999994</v>
      </c>
      <c r="J24" s="48"/>
    </row>
    <row r="25" spans="2:10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48"/>
    </row>
    <row r="26" spans="2:10" x14ac:dyDescent="0.2">
      <c r="B26" s="16" t="s">
        <v>49</v>
      </c>
      <c r="C26" s="4">
        <v>1000804</v>
      </c>
      <c r="D26" s="4">
        <v>0</v>
      </c>
      <c r="E26" s="4">
        <v>0</v>
      </c>
      <c r="F26" s="4">
        <v>41272.019999999997</v>
      </c>
      <c r="G26" s="4">
        <v>33112.199999999997</v>
      </c>
      <c r="H26" s="4">
        <f t="shared" si="5"/>
        <v>8159.82</v>
      </c>
      <c r="I26" s="4">
        <f t="shared" si="6"/>
        <v>1008963.82</v>
      </c>
      <c r="J26" s="48"/>
    </row>
    <row r="27" spans="2:10" x14ac:dyDescent="0.2">
      <c r="B27" s="16" t="s">
        <v>50</v>
      </c>
      <c r="C27" s="4">
        <v>375376</v>
      </c>
      <c r="D27" s="4">
        <v>0</v>
      </c>
      <c r="E27" s="4">
        <v>0</v>
      </c>
      <c r="F27" s="4">
        <v>31544.560000000001</v>
      </c>
      <c r="G27" s="4">
        <v>11493.8</v>
      </c>
      <c r="H27" s="4">
        <f t="shared" si="5"/>
        <v>20050.760000000002</v>
      </c>
      <c r="I27" s="4">
        <f t="shared" si="6"/>
        <v>395426.76</v>
      </c>
      <c r="J27" s="48"/>
    </row>
    <row r="28" spans="2:10" x14ac:dyDescent="0.2">
      <c r="B28" s="16" t="s">
        <v>51</v>
      </c>
      <c r="C28" s="4">
        <v>3998852</v>
      </c>
      <c r="D28" s="4">
        <v>0</v>
      </c>
      <c r="E28" s="4">
        <v>0</v>
      </c>
      <c r="F28" s="4">
        <v>37142.620000000003</v>
      </c>
      <c r="G28" s="4">
        <v>21347.51</v>
      </c>
      <c r="H28" s="4">
        <f t="shared" si="5"/>
        <v>15795.110000000004</v>
      </c>
      <c r="I28" s="4">
        <f t="shared" si="6"/>
        <v>4014647.11</v>
      </c>
      <c r="J28" s="48"/>
    </row>
    <row r="29" spans="2:10" x14ac:dyDescent="0.2">
      <c r="B29" s="16" t="s">
        <v>52</v>
      </c>
      <c r="C29" s="4">
        <v>1138359</v>
      </c>
      <c r="D29" s="4">
        <v>882472.32</v>
      </c>
      <c r="E29" s="4">
        <v>0</v>
      </c>
      <c r="F29" s="4">
        <v>8357.7800000000007</v>
      </c>
      <c r="G29" s="4">
        <v>0</v>
      </c>
      <c r="H29" s="4">
        <f t="shared" si="5"/>
        <v>890830.1</v>
      </c>
      <c r="I29" s="4">
        <f t="shared" si="6"/>
        <v>2029189.1</v>
      </c>
      <c r="J29" s="48"/>
    </row>
    <row r="30" spans="2:10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48"/>
    </row>
    <row r="31" spans="2:10" x14ac:dyDescent="0.2">
      <c r="B31" s="16" t="s">
        <v>54</v>
      </c>
      <c r="C31" s="4">
        <v>2687815</v>
      </c>
      <c r="D31" s="4">
        <v>0</v>
      </c>
      <c r="E31" s="4">
        <v>0</v>
      </c>
      <c r="F31" s="4">
        <v>36038.99</v>
      </c>
      <c r="G31" s="4">
        <v>139239.41</v>
      </c>
      <c r="H31" s="4">
        <f t="shared" si="5"/>
        <v>-103200.42000000001</v>
      </c>
      <c r="I31" s="4">
        <f t="shared" si="6"/>
        <v>2584614.58</v>
      </c>
      <c r="J31" s="48"/>
    </row>
    <row r="32" spans="2:10" x14ac:dyDescent="0.2">
      <c r="B32" s="17" t="s">
        <v>55</v>
      </c>
      <c r="C32" s="3">
        <f t="shared" ref="C32:I32" si="7">+C33+C34+C35+C36+C37+C38+C39+C40+C41</f>
        <v>159431399</v>
      </c>
      <c r="D32" s="3">
        <f t="shared" si="7"/>
        <v>2213832.7200000002</v>
      </c>
      <c r="E32" s="3">
        <f t="shared" si="7"/>
        <v>13583.16</v>
      </c>
      <c r="F32" s="3">
        <f t="shared" si="7"/>
        <v>9595784.2400000039</v>
      </c>
      <c r="G32" s="3">
        <f t="shared" si="7"/>
        <v>7857283.5300000003</v>
      </c>
      <c r="H32" s="3">
        <f t="shared" si="7"/>
        <v>3938750.2700000037</v>
      </c>
      <c r="I32" s="3">
        <f t="shared" si="7"/>
        <v>163370149.26999998</v>
      </c>
    </row>
    <row r="33" spans="2:10" x14ac:dyDescent="0.2">
      <c r="B33" s="16" t="s">
        <v>56</v>
      </c>
      <c r="C33" s="4">
        <v>7996311</v>
      </c>
      <c r="D33" s="4">
        <v>0</v>
      </c>
      <c r="E33" s="4">
        <v>0</v>
      </c>
      <c r="F33" s="4">
        <v>1243311.1500000001</v>
      </c>
      <c r="G33" s="4">
        <v>437876.14</v>
      </c>
      <c r="H33" s="4">
        <f t="shared" ref="H33:H41" si="8">+D33-E33+F33-G33</f>
        <v>805435.01000000013</v>
      </c>
      <c r="I33" s="4">
        <f t="shared" ref="I33:I41" si="9">+C33+H33</f>
        <v>8801746.0099999998</v>
      </c>
      <c r="J33" s="48"/>
    </row>
    <row r="34" spans="2:10" x14ac:dyDescent="0.2">
      <c r="B34" s="16" t="s">
        <v>57</v>
      </c>
      <c r="C34" s="4">
        <v>9549427</v>
      </c>
      <c r="D34" s="4">
        <v>0</v>
      </c>
      <c r="E34" s="4">
        <v>0</v>
      </c>
      <c r="F34" s="4">
        <v>668930.63</v>
      </c>
      <c r="G34" s="4">
        <v>1113996.17</v>
      </c>
      <c r="H34" s="4">
        <f t="shared" si="8"/>
        <v>-445065.53999999992</v>
      </c>
      <c r="I34" s="4">
        <f t="shared" si="9"/>
        <v>9104361.4600000009</v>
      </c>
      <c r="J34" s="48"/>
    </row>
    <row r="35" spans="2:10" x14ac:dyDescent="0.2">
      <c r="B35" s="16" t="s">
        <v>58</v>
      </c>
      <c r="C35" s="4">
        <v>24799439</v>
      </c>
      <c r="D35" s="4">
        <v>150000</v>
      </c>
      <c r="E35" s="4">
        <v>0</v>
      </c>
      <c r="F35" s="4">
        <v>2074470.6800000002</v>
      </c>
      <c r="G35" s="4">
        <v>1942187.28</v>
      </c>
      <c r="H35" s="4">
        <f t="shared" si="8"/>
        <v>282283.40000000014</v>
      </c>
      <c r="I35" s="4">
        <f t="shared" si="9"/>
        <v>25081722.399999999</v>
      </c>
      <c r="J35" s="48"/>
    </row>
    <row r="36" spans="2:10" x14ac:dyDescent="0.2">
      <c r="B36" s="16" t="s">
        <v>59</v>
      </c>
      <c r="C36" s="4">
        <v>1798737</v>
      </c>
      <c r="D36" s="4">
        <v>221236.5</v>
      </c>
      <c r="E36" s="4">
        <v>0</v>
      </c>
      <c r="F36" s="4">
        <v>83815.839999999997</v>
      </c>
      <c r="G36" s="4">
        <v>97013.19</v>
      </c>
      <c r="H36" s="4">
        <f t="shared" si="8"/>
        <v>208039.14999999997</v>
      </c>
      <c r="I36" s="4">
        <f t="shared" si="9"/>
        <v>2006776.15</v>
      </c>
      <c r="J36" s="48"/>
    </row>
    <row r="37" spans="2:10" x14ac:dyDescent="0.2">
      <c r="B37" s="16" t="s">
        <v>60</v>
      </c>
      <c r="C37" s="4">
        <v>17184613</v>
      </c>
      <c r="D37" s="4">
        <v>1234897.6200000001</v>
      </c>
      <c r="E37" s="4">
        <v>13583.16</v>
      </c>
      <c r="F37" s="4">
        <v>2413330.6000000038</v>
      </c>
      <c r="G37" s="4">
        <v>419654.23</v>
      </c>
      <c r="H37" s="4">
        <f t="shared" si="8"/>
        <v>3214990.8300000043</v>
      </c>
      <c r="I37" s="4">
        <f t="shared" si="9"/>
        <v>20399603.830000006</v>
      </c>
      <c r="J37" s="48"/>
    </row>
    <row r="38" spans="2:10" x14ac:dyDescent="0.2">
      <c r="B38" s="16" t="s">
        <v>61</v>
      </c>
      <c r="C38" s="4">
        <v>15430240</v>
      </c>
      <c r="D38" s="4">
        <v>0</v>
      </c>
      <c r="E38" s="4">
        <v>0</v>
      </c>
      <c r="F38" s="4">
        <v>126739</v>
      </c>
      <c r="G38" s="4">
        <v>359882</v>
      </c>
      <c r="H38" s="4">
        <f t="shared" si="8"/>
        <v>-233143</v>
      </c>
      <c r="I38" s="4">
        <f t="shared" si="9"/>
        <v>15197097</v>
      </c>
      <c r="J38" s="48"/>
    </row>
    <row r="39" spans="2:10" x14ac:dyDescent="0.2">
      <c r="B39" s="16" t="s">
        <v>62</v>
      </c>
      <c r="C39" s="4">
        <v>4070979</v>
      </c>
      <c r="D39" s="4">
        <v>0</v>
      </c>
      <c r="E39" s="4">
        <v>0</v>
      </c>
      <c r="F39" s="4">
        <v>336890.3</v>
      </c>
      <c r="G39" s="4">
        <v>411579.43</v>
      </c>
      <c r="H39" s="4">
        <f t="shared" si="8"/>
        <v>-74689.13</v>
      </c>
      <c r="I39" s="4">
        <f t="shared" si="9"/>
        <v>3996289.87</v>
      </c>
      <c r="J39" s="48"/>
    </row>
    <row r="40" spans="2:10" x14ac:dyDescent="0.2">
      <c r="B40" s="16" t="s">
        <v>63</v>
      </c>
      <c r="C40" s="4">
        <v>61214712</v>
      </c>
      <c r="D40" s="4">
        <v>607698.6</v>
      </c>
      <c r="E40" s="4">
        <v>0</v>
      </c>
      <c r="F40" s="4">
        <v>788027.51</v>
      </c>
      <c r="G40" s="4">
        <v>1127078.73</v>
      </c>
      <c r="H40" s="4">
        <f t="shared" si="8"/>
        <v>268647.37999999989</v>
      </c>
      <c r="I40" s="4">
        <f t="shared" si="9"/>
        <v>61483359.380000003</v>
      </c>
      <c r="J40" s="48"/>
    </row>
    <row r="41" spans="2:10" x14ac:dyDescent="0.2">
      <c r="B41" s="16" t="s">
        <v>64</v>
      </c>
      <c r="C41" s="4">
        <v>17386941</v>
      </c>
      <c r="D41" s="4">
        <v>0</v>
      </c>
      <c r="E41" s="4">
        <v>0</v>
      </c>
      <c r="F41" s="4">
        <v>1860268.5299999996</v>
      </c>
      <c r="G41" s="4">
        <v>1948016.36</v>
      </c>
      <c r="H41" s="4">
        <f t="shared" si="8"/>
        <v>-87747.83000000054</v>
      </c>
      <c r="I41" s="4">
        <f t="shared" si="9"/>
        <v>17299193.169999998</v>
      </c>
      <c r="J41" s="48"/>
    </row>
    <row r="42" spans="2:10" x14ac:dyDescent="0.2">
      <c r="B42" s="17" t="s">
        <v>65</v>
      </c>
      <c r="C42" s="3">
        <f t="shared" ref="C42:I42" si="10">+C43+C44+C45+C46+C47+C48+C49+C50+C51</f>
        <v>38743287</v>
      </c>
      <c r="D42" s="3">
        <f t="shared" si="10"/>
        <v>0</v>
      </c>
      <c r="E42" s="3">
        <f t="shared" si="10"/>
        <v>0</v>
      </c>
      <c r="F42" s="3">
        <f t="shared" si="10"/>
        <v>455439.48000000004</v>
      </c>
      <c r="G42" s="3">
        <f t="shared" si="10"/>
        <v>3910</v>
      </c>
      <c r="H42" s="3">
        <f t="shared" si="10"/>
        <v>451529.48000000004</v>
      </c>
      <c r="I42" s="3">
        <f t="shared" si="10"/>
        <v>39194816.479999997</v>
      </c>
    </row>
    <row r="43" spans="2:10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+D43-E43+F43-G43</f>
        <v>0</v>
      </c>
      <c r="I43" s="4">
        <f t="shared" ref="I43:I51" si="12">+C43+H43</f>
        <v>0</v>
      </c>
    </row>
    <row r="44" spans="2:10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10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10" x14ac:dyDescent="0.2">
      <c r="B46" s="16" t="s">
        <v>69</v>
      </c>
      <c r="C46" s="4">
        <v>38743287</v>
      </c>
      <c r="D46" s="4">
        <v>0</v>
      </c>
      <c r="E46" s="4">
        <v>0</v>
      </c>
      <c r="F46" s="4">
        <v>455439.48000000004</v>
      </c>
      <c r="G46" s="4">
        <v>3910</v>
      </c>
      <c r="H46" s="4">
        <f t="shared" si="11"/>
        <v>451529.48000000004</v>
      </c>
      <c r="I46" s="4">
        <f t="shared" si="12"/>
        <v>39194816.479999997</v>
      </c>
      <c r="J46" s="48"/>
    </row>
    <row r="47" spans="2:10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10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10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10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10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10" x14ac:dyDescent="0.2">
      <c r="B52" s="17" t="s">
        <v>75</v>
      </c>
      <c r="C52" s="3">
        <f t="shared" ref="C52:I52" si="13">+C53+C54+C55+C56+C57+C58+C59+C60+C61</f>
        <v>11709058</v>
      </c>
      <c r="D52" s="3">
        <f t="shared" si="13"/>
        <v>3279691.16</v>
      </c>
      <c r="E52" s="3">
        <f t="shared" si="13"/>
        <v>0</v>
      </c>
      <c r="F52" s="3">
        <f t="shared" si="13"/>
        <v>2488012.15</v>
      </c>
      <c r="G52" s="3">
        <f t="shared" si="13"/>
        <v>2464006.7200000002</v>
      </c>
      <c r="H52" s="3">
        <f t="shared" si="13"/>
        <v>3303696.59</v>
      </c>
      <c r="I52" s="3">
        <f t="shared" si="13"/>
        <v>15012754.59</v>
      </c>
    </row>
    <row r="53" spans="2:10" x14ac:dyDescent="0.2">
      <c r="B53" s="16" t="s">
        <v>76</v>
      </c>
      <c r="C53" s="4">
        <v>9837582</v>
      </c>
      <c r="D53" s="4">
        <v>0</v>
      </c>
      <c r="E53" s="4">
        <v>0</v>
      </c>
      <c r="F53" s="4">
        <v>124669</v>
      </c>
      <c r="G53" s="4">
        <v>8431</v>
      </c>
      <c r="H53" s="4">
        <f t="shared" ref="H53:H61" si="14">+D53-E53+F53-G53</f>
        <v>116238</v>
      </c>
      <c r="I53" s="4">
        <f t="shared" ref="I53:I61" si="15">+C53+H53</f>
        <v>9953820</v>
      </c>
      <c r="J53" s="48"/>
    </row>
    <row r="54" spans="2:10" x14ac:dyDescent="0.2">
      <c r="B54" s="16" t="s">
        <v>77</v>
      </c>
      <c r="C54" s="4">
        <v>454388</v>
      </c>
      <c r="D54" s="4">
        <v>184586.16</v>
      </c>
      <c r="E54" s="4">
        <v>0</v>
      </c>
      <c r="F54" s="4">
        <v>0</v>
      </c>
      <c r="G54" s="4">
        <v>184586.16</v>
      </c>
      <c r="H54" s="4">
        <f t="shared" si="14"/>
        <v>0</v>
      </c>
      <c r="I54" s="4">
        <f t="shared" si="15"/>
        <v>454388</v>
      </c>
      <c r="J54" s="48"/>
    </row>
    <row r="55" spans="2:10" x14ac:dyDescent="0.2">
      <c r="B55" s="16" t="s">
        <v>78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10" x14ac:dyDescent="0.2">
      <c r="B56" s="16" t="s">
        <v>79</v>
      </c>
      <c r="C56" s="4">
        <v>397763</v>
      </c>
      <c r="D56" s="4">
        <v>3095105</v>
      </c>
      <c r="E56" s="4">
        <v>0</v>
      </c>
      <c r="F56" s="4">
        <v>0</v>
      </c>
      <c r="G56" s="4">
        <v>2157705</v>
      </c>
      <c r="H56" s="4">
        <f t="shared" si="14"/>
        <v>937400</v>
      </c>
      <c r="I56" s="4">
        <f t="shared" si="15"/>
        <v>1335163</v>
      </c>
    </row>
    <row r="57" spans="2:10" x14ac:dyDescent="0.2">
      <c r="B57" s="16" t="s">
        <v>80</v>
      </c>
      <c r="C57" s="4">
        <v>0</v>
      </c>
      <c r="D57" s="4">
        <v>0</v>
      </c>
      <c r="E57" s="4">
        <v>0</v>
      </c>
      <c r="F57" s="4">
        <v>2157705</v>
      </c>
      <c r="G57" s="4">
        <v>0</v>
      </c>
      <c r="H57" s="4">
        <f t="shared" si="14"/>
        <v>2157705</v>
      </c>
      <c r="I57" s="4">
        <f t="shared" si="15"/>
        <v>2157705</v>
      </c>
    </row>
    <row r="58" spans="2:10" x14ac:dyDescent="0.2">
      <c r="B58" s="16" t="s">
        <v>81</v>
      </c>
      <c r="C58" s="4">
        <v>295325</v>
      </c>
      <c r="D58" s="4">
        <v>0</v>
      </c>
      <c r="E58" s="4">
        <v>0</v>
      </c>
      <c r="F58" s="4">
        <v>205638.15</v>
      </c>
      <c r="G58" s="4">
        <v>113284.56</v>
      </c>
      <c r="H58" s="4">
        <f t="shared" si="14"/>
        <v>92353.59</v>
      </c>
      <c r="I58" s="4">
        <f t="shared" si="15"/>
        <v>387678.58999999997</v>
      </c>
      <c r="J58" s="48"/>
    </row>
    <row r="59" spans="2:10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10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10" x14ac:dyDescent="0.2">
      <c r="B61" s="16" t="s">
        <v>84</v>
      </c>
      <c r="C61" s="4">
        <v>724000</v>
      </c>
      <c r="D61" s="4">
        <v>0</v>
      </c>
      <c r="E61" s="4">
        <v>0</v>
      </c>
      <c r="F61" s="4">
        <v>0</v>
      </c>
      <c r="G61" s="4">
        <v>0</v>
      </c>
      <c r="H61" s="4">
        <f t="shared" si="14"/>
        <v>0</v>
      </c>
      <c r="I61" s="4">
        <f t="shared" si="15"/>
        <v>724000</v>
      </c>
      <c r="J61" s="48"/>
    </row>
    <row r="62" spans="2:10" x14ac:dyDescent="0.2">
      <c r="B62" s="17" t="s">
        <v>85</v>
      </c>
      <c r="C62" s="3">
        <f t="shared" ref="C62:I62" si="16">+C63+C64+C65</f>
        <v>32451185.389999997</v>
      </c>
      <c r="D62" s="3">
        <f t="shared" si="16"/>
        <v>1082315.1599999999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1082315.1599999999</v>
      </c>
      <c r="I62" s="3">
        <f t="shared" si="16"/>
        <v>33533500.549999997</v>
      </c>
    </row>
    <row r="63" spans="2:10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+D63-E63+F63-G63</f>
        <v>0</v>
      </c>
      <c r="I63" s="4">
        <f t="shared" ref="I63:I65" si="18">+C63+H63</f>
        <v>0</v>
      </c>
    </row>
    <row r="64" spans="2:10" x14ac:dyDescent="0.2">
      <c r="B64" s="16" t="s">
        <v>87</v>
      </c>
      <c r="C64" s="4">
        <v>32451185.389999997</v>
      </c>
      <c r="D64" s="4">
        <v>1082315.1599999999</v>
      </c>
      <c r="E64" s="4">
        <v>0</v>
      </c>
      <c r="F64" s="4">
        <v>0</v>
      </c>
      <c r="G64" s="4">
        <v>0</v>
      </c>
      <c r="H64" s="4">
        <f t="shared" si="17"/>
        <v>1082315.1599999999</v>
      </c>
      <c r="I64" s="4">
        <f t="shared" si="18"/>
        <v>33533500.549999997</v>
      </c>
      <c r="J64" s="48"/>
    </row>
    <row r="65" spans="2:11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11" x14ac:dyDescent="0.2">
      <c r="B66" s="17" t="s">
        <v>89</v>
      </c>
      <c r="C66" s="3">
        <f t="shared" ref="C66:I66" si="19">+C67+C68+C69+C70+C71+C72+C73</f>
        <v>12393912</v>
      </c>
      <c r="D66" s="3">
        <f t="shared" si="19"/>
        <v>0</v>
      </c>
      <c r="E66" s="3">
        <f t="shared" si="19"/>
        <v>0</v>
      </c>
      <c r="F66" s="3">
        <f t="shared" si="19"/>
        <v>0</v>
      </c>
      <c r="G66" s="3">
        <f t="shared" si="19"/>
        <v>2281478</v>
      </c>
      <c r="H66" s="3">
        <f t="shared" si="19"/>
        <v>-2281478</v>
      </c>
      <c r="I66" s="3">
        <f t="shared" si="19"/>
        <v>10112434</v>
      </c>
    </row>
    <row r="67" spans="2:11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+D67-E67+F67-G67</f>
        <v>0</v>
      </c>
      <c r="I67" s="4">
        <f t="shared" ref="I67:I85" si="21">+C67+H67</f>
        <v>0</v>
      </c>
    </row>
    <row r="68" spans="2:11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11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11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11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11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11" x14ac:dyDescent="0.2">
      <c r="B73" s="16" t="s">
        <v>96</v>
      </c>
      <c r="C73" s="4">
        <v>12393912</v>
      </c>
      <c r="D73" s="4">
        <v>0</v>
      </c>
      <c r="E73" s="4">
        <v>0</v>
      </c>
      <c r="F73" s="4">
        <v>0</v>
      </c>
      <c r="G73" s="4">
        <v>2281478</v>
      </c>
      <c r="H73" s="4">
        <f t="shared" si="20"/>
        <v>-2281478</v>
      </c>
      <c r="I73" s="4">
        <f t="shared" si="21"/>
        <v>10112434</v>
      </c>
      <c r="J73" s="48"/>
      <c r="K73" s="51"/>
    </row>
    <row r="74" spans="2:11" x14ac:dyDescent="0.2">
      <c r="B74" s="17" t="s">
        <v>97</v>
      </c>
      <c r="C74" s="3">
        <f t="shared" ref="C74:I74" si="22">+C75+C76+C77</f>
        <v>0</v>
      </c>
      <c r="D74" s="3">
        <f t="shared" si="22"/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0</v>
      </c>
    </row>
    <row r="75" spans="2:11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+D75-E75+F75-G75</f>
        <v>0</v>
      </c>
      <c r="I75" s="4">
        <f t="shared" si="21"/>
        <v>0</v>
      </c>
      <c r="K75" s="48"/>
    </row>
    <row r="76" spans="2:11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1"/>
        <v>0</v>
      </c>
    </row>
    <row r="77" spans="2:11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1"/>
        <v>0</v>
      </c>
    </row>
    <row r="78" spans="2:11" x14ac:dyDescent="0.2">
      <c r="B78" s="17" t="s">
        <v>101</v>
      </c>
      <c r="C78" s="3">
        <f t="shared" ref="C78:I78" si="24">+C79+C80+C81+C82+C83+C84+C85</f>
        <v>0</v>
      </c>
      <c r="D78" s="3">
        <f t="shared" si="24"/>
        <v>0</v>
      </c>
      <c r="E78" s="3">
        <f t="shared" si="24"/>
        <v>0</v>
      </c>
      <c r="F78" s="3">
        <f t="shared" si="24"/>
        <v>0</v>
      </c>
      <c r="G78" s="3">
        <f t="shared" si="24"/>
        <v>0</v>
      </c>
      <c r="H78" s="3">
        <f t="shared" si="24"/>
        <v>0</v>
      </c>
      <c r="I78" s="3">
        <f t="shared" si="24"/>
        <v>0</v>
      </c>
    </row>
    <row r="79" spans="2:11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5">+D79-E79+F79-G79</f>
        <v>0</v>
      </c>
      <c r="I79" s="4">
        <f t="shared" si="21"/>
        <v>0</v>
      </c>
    </row>
    <row r="80" spans="2:11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5"/>
        <v>0</v>
      </c>
      <c r="I80" s="4">
        <f t="shared" si="21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5"/>
        <v>0</v>
      </c>
      <c r="I81" s="4">
        <f t="shared" si="21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5"/>
        <v>0</v>
      </c>
      <c r="I82" s="4">
        <f t="shared" si="21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5"/>
        <v>0</v>
      </c>
      <c r="I83" s="4">
        <f t="shared" si="21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5"/>
        <v>0</v>
      </c>
      <c r="I84" s="4">
        <f t="shared" si="21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5"/>
        <v>0</v>
      </c>
      <c r="I85" s="4">
        <f t="shared" si="21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 t="shared" ref="C161:I161" si="26">+C87+C13</f>
        <v>808946263.38999999</v>
      </c>
      <c r="D161" s="6">
        <f t="shared" si="26"/>
        <v>9403939.5500000007</v>
      </c>
      <c r="E161" s="6">
        <f t="shared" si="26"/>
        <v>13583.16</v>
      </c>
      <c r="F161" s="6">
        <f t="shared" si="26"/>
        <v>149457203.98999998</v>
      </c>
      <c r="G161" s="6">
        <f t="shared" si="26"/>
        <v>149457203.99000001</v>
      </c>
      <c r="H161" s="6">
        <f t="shared" si="26"/>
        <v>9390356.3899999801</v>
      </c>
      <c r="I161" s="6">
        <f t="shared" si="26"/>
        <v>818336619.77999997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3" spans="2:9" x14ac:dyDescent="0.2"/>
    <row r="164" spans="2:9" x14ac:dyDescent="0.2"/>
    <row r="165" spans="2:9" x14ac:dyDescent="0.2"/>
    <row r="166" spans="2:9" x14ac:dyDescent="0.2"/>
    <row r="167" spans="2:9" x14ac:dyDescent="0.2"/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8"/>
  <sheetViews>
    <sheetView showGridLines="0" topLeftCell="C1" zoomScaleNormal="100" workbookViewId="0">
      <selection activeCell="C19" sqref="C19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7.6640625" style="1" bestFit="1" customWidth="1"/>
    <col min="6" max="6" width="21.1640625" style="1" bestFit="1" customWidth="1"/>
    <col min="7" max="7" width="12" style="1" customWidth="1"/>
    <col min="8" max="16384" width="12" style="1" hidden="1"/>
  </cols>
  <sheetData>
    <row r="1" spans="2:6" x14ac:dyDescent="0.2">
      <c r="B1" s="58" t="str">
        <f>'Notas de Disciplina Financiera'!A1</f>
        <v>Poder Legislativo del Estado de Guanajuato</v>
      </c>
      <c r="C1" s="58"/>
      <c r="D1" s="58"/>
      <c r="E1" s="38" t="s">
        <v>0</v>
      </c>
      <c r="F1" s="39">
        <f>'Notas de Disciplina Financiera'!D1</f>
        <v>2025</v>
      </c>
    </row>
    <row r="2" spans="2:6" x14ac:dyDescent="0.2">
      <c r="B2" s="58" t="s">
        <v>1</v>
      </c>
      <c r="C2" s="58"/>
      <c r="D2" s="58"/>
      <c r="E2" s="38" t="s">
        <v>2</v>
      </c>
      <c r="F2" s="39" t="str">
        <f>'Notas de Disciplina Financiera'!D2</f>
        <v>Trimestral</v>
      </c>
    </row>
    <row r="3" spans="2:6" x14ac:dyDescent="0.2">
      <c r="B3" s="58" t="str">
        <f>'Notas de Disciplina Financiera'!A3</f>
        <v>Correspondiente del 01 de enero al 31 de marzo de 2025</v>
      </c>
      <c r="C3" s="58"/>
      <c r="D3" s="58"/>
      <c r="E3" s="38" t="s">
        <v>4</v>
      </c>
      <c r="F3" s="39">
        <f>'Notas de Disciplina Financiera'!D3</f>
        <v>1</v>
      </c>
    </row>
    <row r="4" spans="2:6" x14ac:dyDescent="0.2"/>
    <row r="5" spans="2:6" x14ac:dyDescent="0.2">
      <c r="B5" s="41" t="s">
        <v>111</v>
      </c>
    </row>
    <row r="6" spans="2:6" x14ac:dyDescent="0.2"/>
    <row r="7" spans="2:6" ht="15" x14ac:dyDescent="0.25">
      <c r="B7" s="66" t="s">
        <v>126</v>
      </c>
      <c r="C7" s="66"/>
      <c r="D7" s="66"/>
      <c r="E7" s="66"/>
      <c r="F7" s="66"/>
    </row>
    <row r="8" spans="2:6" ht="15" x14ac:dyDescent="0.25">
      <c r="B8" s="66"/>
      <c r="C8" s="66"/>
      <c r="D8" s="66"/>
      <c r="E8" s="66"/>
      <c r="F8" s="66"/>
    </row>
    <row r="9" spans="2:6" ht="15" x14ac:dyDescent="0.25">
      <c r="B9" s="52"/>
      <c r="C9" s="52"/>
      <c r="D9" s="52"/>
      <c r="E9" s="52"/>
      <c r="F9" s="52"/>
    </row>
    <row r="10" spans="2:6" ht="15" x14ac:dyDescent="0.25">
      <c r="B10"/>
      <c r="C10"/>
      <c r="D10" s="52"/>
      <c r="E10" s="52"/>
      <c r="F10" s="52"/>
    </row>
    <row r="11" spans="2:6" ht="15" x14ac:dyDescent="0.25">
      <c r="B11"/>
      <c r="C11" s="53"/>
      <c r="D11" s="54"/>
      <c r="E11" s="54"/>
      <c r="F11" s="54"/>
    </row>
    <row r="12" spans="2:6" ht="12" x14ac:dyDescent="0.2">
      <c r="B12"/>
      <c r="C12"/>
      <c r="D12" s="55"/>
      <c r="E12" s="55"/>
      <c r="F12" s="55"/>
    </row>
    <row r="13" spans="2:6" ht="12" x14ac:dyDescent="0.2">
      <c r="B13"/>
      <c r="C13"/>
      <c r="D13" s="55"/>
      <c r="E13" s="55"/>
      <c r="F13" s="55"/>
    </row>
    <row r="14" spans="2:6" ht="12" x14ac:dyDescent="0.2">
      <c r="B14"/>
      <c r="C14"/>
      <c r="D14" s="55"/>
      <c r="E14" s="55"/>
      <c r="F14" s="55"/>
    </row>
    <row r="15" spans="2:6" ht="12" x14ac:dyDescent="0.2">
      <c r="B15"/>
      <c r="C15"/>
      <c r="D15" s="55"/>
      <c r="E15" s="55"/>
      <c r="F15" s="55"/>
    </row>
    <row r="16" spans="2:6" ht="12" x14ac:dyDescent="0.2">
      <c r="B16"/>
      <c r="C16"/>
      <c r="D16" s="55"/>
      <c r="E16" s="55"/>
      <c r="F16" s="55"/>
    </row>
    <row r="17" spans="2:6" ht="12" x14ac:dyDescent="0.2">
      <c r="B17"/>
      <c r="C17"/>
      <c r="D17" s="55"/>
      <c r="E17" s="55"/>
      <c r="F17" s="55"/>
    </row>
    <row r="18" spans="2:6" ht="12" x14ac:dyDescent="0.2">
      <c r="B18"/>
      <c r="C18"/>
      <c r="D18" s="55"/>
      <c r="E18" s="55"/>
      <c r="F18" s="55"/>
    </row>
    <row r="19" spans="2:6" ht="12" x14ac:dyDescent="0.2">
      <c r="B19"/>
      <c r="C19"/>
      <c r="D19" s="55"/>
      <c r="E19" s="55"/>
      <c r="F19" s="55"/>
    </row>
    <row r="20" spans="2:6" ht="12" x14ac:dyDescent="0.2">
      <c r="B20"/>
      <c r="C20"/>
      <c r="D20" s="55"/>
      <c r="E20" s="55"/>
      <c r="F20" s="55"/>
    </row>
    <row r="21" spans="2:6" ht="12" x14ac:dyDescent="0.2">
      <c r="B21"/>
      <c r="C21"/>
      <c r="D21"/>
      <c r="E21"/>
      <c r="F21"/>
    </row>
    <row r="22" spans="2:6" ht="15" x14ac:dyDescent="0.25">
      <c r="B22"/>
      <c r="C22" s="53"/>
      <c r="D22" s="54"/>
      <c r="E22" s="54"/>
      <c r="F22" s="54"/>
    </row>
    <row r="23" spans="2:6" ht="12" x14ac:dyDescent="0.2">
      <c r="B23"/>
      <c r="C23"/>
      <c r="D23" s="55"/>
      <c r="E23" s="55"/>
      <c r="F23" s="55"/>
    </row>
    <row r="24" spans="2:6" ht="12" x14ac:dyDescent="0.2">
      <c r="B24"/>
      <c r="C24"/>
      <c r="D24" s="55"/>
      <c r="E24" s="55"/>
      <c r="F24" s="55"/>
    </row>
    <row r="25" spans="2:6" ht="12" x14ac:dyDescent="0.2">
      <c r="B25"/>
      <c r="C25"/>
      <c r="D25" s="55"/>
      <c r="E25" s="55"/>
      <c r="F25" s="55"/>
    </row>
    <row r="26" spans="2:6" ht="12" x14ac:dyDescent="0.2">
      <c r="B26"/>
      <c r="C26"/>
      <c r="D26" s="55"/>
      <c r="E26" s="55"/>
      <c r="F26" s="55"/>
    </row>
    <row r="27" spans="2:6" ht="12" x14ac:dyDescent="0.2">
      <c r="B27"/>
      <c r="C27"/>
      <c r="D27" s="55"/>
      <c r="E27" s="55"/>
      <c r="F27" s="55"/>
    </row>
    <row r="28" spans="2:6" ht="12" x14ac:dyDescent="0.2">
      <c r="B28"/>
      <c r="C28"/>
      <c r="D28" s="55"/>
      <c r="E28" s="55"/>
      <c r="F28" s="55"/>
    </row>
    <row r="29" spans="2:6" ht="12" x14ac:dyDescent="0.2">
      <c r="B29"/>
      <c r="C29"/>
      <c r="D29" s="55"/>
      <c r="E29" s="55"/>
      <c r="F29" s="55"/>
    </row>
    <row r="30" spans="2:6" ht="12" x14ac:dyDescent="0.2">
      <c r="B30"/>
      <c r="C30"/>
      <c r="D30" s="55"/>
      <c r="E30" s="55"/>
      <c r="F30" s="55"/>
    </row>
    <row r="31" spans="2:6" ht="12" x14ac:dyDescent="0.2">
      <c r="B31"/>
      <c r="C31"/>
      <c r="D31" s="55"/>
      <c r="E31" s="55"/>
      <c r="F31" s="55"/>
    </row>
    <row r="32" spans="2:6" ht="15" x14ac:dyDescent="0.25">
      <c r="B32"/>
      <c r="C32" s="53"/>
      <c r="D32" s="54"/>
      <c r="E32" s="54"/>
      <c r="F32" s="54"/>
    </row>
    <row r="33" x14ac:dyDescent="0.2"/>
    <row r="34" x14ac:dyDescent="0.2"/>
    <row r="35" x14ac:dyDescent="0.2"/>
    <row r="36" x14ac:dyDescent="0.2"/>
    <row r="37" x14ac:dyDescent="0.2"/>
    <row r="38" x14ac:dyDescent="0.2"/>
  </sheetData>
  <mergeCells count="5">
    <mergeCell ref="B1:D1"/>
    <mergeCell ref="B2:D2"/>
    <mergeCell ref="B3:D3"/>
    <mergeCell ref="B7:F7"/>
    <mergeCell ref="B8:F8"/>
  </mergeCells>
  <pageMargins left="0.7" right="0.7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37"/>
  <sheetViews>
    <sheetView showGridLines="0" topLeftCell="C14" zoomScaleNormal="100" workbookViewId="0">
      <selection activeCell="C38" sqref="A38:XFD1048576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22.5" style="1" customWidth="1"/>
    <col min="7" max="7" width="12" style="1" customWidth="1"/>
    <col min="8" max="16384" width="12" style="1" hidden="1"/>
  </cols>
  <sheetData>
    <row r="1" spans="1:6" x14ac:dyDescent="0.2">
      <c r="B1" s="58" t="str">
        <f>'Notas de Disciplina Financiera'!A1</f>
        <v>Poder Legislativo del Estado de Guanajuato</v>
      </c>
      <c r="C1" s="58"/>
      <c r="D1" s="58"/>
      <c r="E1" s="38" t="s">
        <v>0</v>
      </c>
      <c r="F1" s="39">
        <f>'Notas de Disciplina Financiera'!D1</f>
        <v>2025</v>
      </c>
    </row>
    <row r="2" spans="1:6" x14ac:dyDescent="0.2">
      <c r="B2" s="58" t="s">
        <v>1</v>
      </c>
      <c r="C2" s="58"/>
      <c r="D2" s="58"/>
      <c r="E2" s="38" t="s">
        <v>2</v>
      </c>
      <c r="F2" s="39" t="str">
        <f>'Notas de Disciplina Financiera'!D2</f>
        <v>Trimestral</v>
      </c>
    </row>
    <row r="3" spans="1:6" x14ac:dyDescent="0.2">
      <c r="B3" s="58" t="str">
        <f>'Notas de Disciplina Financiera'!A3</f>
        <v>Correspondiente del 01 de enero al 31 de marzo de 2025</v>
      </c>
      <c r="C3" s="58"/>
      <c r="D3" s="58"/>
      <c r="E3" s="38" t="s">
        <v>4</v>
      </c>
      <c r="F3" s="39">
        <f>'Notas de Disciplina Financiera'!D3</f>
        <v>1</v>
      </c>
    </row>
    <row r="4" spans="1:6" x14ac:dyDescent="0.2"/>
    <row r="5" spans="1:6" x14ac:dyDescent="0.2">
      <c r="B5" s="41" t="s">
        <v>16</v>
      </c>
    </row>
    <row r="6" spans="1:6" x14ac:dyDescent="0.2"/>
    <row r="7" spans="1:6" x14ac:dyDescent="0.2">
      <c r="B7" s="1" t="s">
        <v>112</v>
      </c>
    </row>
    <row r="8" spans="1:6" x14ac:dyDescent="0.2">
      <c r="B8" s="43" t="s">
        <v>113</v>
      </c>
    </row>
    <row r="9" spans="1:6" x14ac:dyDescent="0.2">
      <c r="A9" s="40"/>
      <c r="B9" s="45" t="s">
        <v>114</v>
      </c>
    </row>
    <row r="10" spans="1:6" x14ac:dyDescent="0.2">
      <c r="B10" s="45" t="s">
        <v>115</v>
      </c>
    </row>
    <row r="11" spans="1:6" x14ac:dyDescent="0.2"/>
    <row r="12" spans="1:6" ht="12.75" x14ac:dyDescent="0.2">
      <c r="B12" s="59" t="s">
        <v>122</v>
      </c>
      <c r="C12" s="59"/>
      <c r="D12" s="59"/>
      <c r="E12" s="59"/>
      <c r="F12" s="59"/>
    </row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37"/>
  <sheetViews>
    <sheetView showGridLines="0" topLeftCell="C1" zoomScaleNormal="100" workbookViewId="0">
      <selection activeCell="C19" sqref="C19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 customWidth="1"/>
    <col min="8" max="16384" width="12" style="1" hidden="1"/>
  </cols>
  <sheetData>
    <row r="1" spans="1:6" x14ac:dyDescent="0.2">
      <c r="B1" s="58" t="str">
        <f>'Notas de Disciplina Financiera'!A1</f>
        <v>Poder Legislativo del Estado de Guanajuato</v>
      </c>
      <c r="C1" s="58"/>
      <c r="D1" s="58"/>
      <c r="E1" s="38" t="s">
        <v>0</v>
      </c>
      <c r="F1" s="39">
        <f>'Notas de Disciplina Financiera'!D1</f>
        <v>2025</v>
      </c>
    </row>
    <row r="2" spans="1:6" x14ac:dyDescent="0.2">
      <c r="B2" s="58" t="s">
        <v>1</v>
      </c>
      <c r="C2" s="58"/>
      <c r="D2" s="58"/>
      <c r="E2" s="38" t="s">
        <v>2</v>
      </c>
      <c r="F2" s="39" t="str">
        <f>'Notas de Disciplina Financiera'!D2</f>
        <v>Trimestral</v>
      </c>
    </row>
    <row r="3" spans="1:6" x14ac:dyDescent="0.2">
      <c r="B3" s="58" t="str">
        <f>'Notas de Disciplina Financiera'!A3</f>
        <v>Correspondiente del 01 de enero al 31 de marzo de 2025</v>
      </c>
      <c r="C3" s="58"/>
      <c r="D3" s="58"/>
      <c r="E3" s="38" t="s">
        <v>4</v>
      </c>
      <c r="F3" s="39">
        <f>'Notas de Disciplina Financiera'!D3</f>
        <v>1</v>
      </c>
    </row>
    <row r="4" spans="1:6" x14ac:dyDescent="0.2"/>
    <row r="5" spans="1:6" x14ac:dyDescent="0.2">
      <c r="B5" s="41" t="s">
        <v>18</v>
      </c>
    </row>
    <row r="6" spans="1:6" x14ac:dyDescent="0.2"/>
    <row r="7" spans="1:6" x14ac:dyDescent="0.2">
      <c r="B7" s="1" t="s">
        <v>112</v>
      </c>
    </row>
    <row r="8" spans="1:6" x14ac:dyDescent="0.2">
      <c r="B8" s="43" t="s">
        <v>116</v>
      </c>
    </row>
    <row r="9" spans="1:6" x14ac:dyDescent="0.2">
      <c r="A9" s="40"/>
      <c r="B9" s="44" t="s">
        <v>117</v>
      </c>
    </row>
    <row r="10" spans="1:6" x14ac:dyDescent="0.2">
      <c r="B10" s="44" t="s">
        <v>118</v>
      </c>
    </row>
    <row r="11" spans="1:6" x14ac:dyDescent="0.2"/>
    <row r="12" spans="1:6" ht="12.75" x14ac:dyDescent="0.2">
      <c r="B12" s="59" t="s">
        <v>123</v>
      </c>
      <c r="C12" s="59"/>
      <c r="D12" s="59"/>
      <c r="E12" s="59"/>
      <c r="F12" s="59"/>
    </row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44"/>
  <sheetViews>
    <sheetView showGridLines="0" topLeftCell="C1" workbookViewId="0">
      <selection activeCell="C23" sqref="C23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 customWidth="1"/>
    <col min="8" max="16384" width="12" style="1" hidden="1"/>
  </cols>
  <sheetData>
    <row r="1" spans="1:6" x14ac:dyDescent="0.2">
      <c r="B1" s="58" t="str">
        <f>'Notas de Disciplina Financiera'!A1</f>
        <v>Poder Legislativo del Estado de Guanajuato</v>
      </c>
      <c r="C1" s="58"/>
      <c r="D1" s="58"/>
      <c r="E1" s="38" t="s">
        <v>0</v>
      </c>
      <c r="F1" s="39">
        <f>'Notas de Disciplina Financiera'!D1</f>
        <v>2025</v>
      </c>
    </row>
    <row r="2" spans="1:6" x14ac:dyDescent="0.2">
      <c r="B2" s="58" t="s">
        <v>1</v>
      </c>
      <c r="C2" s="58"/>
      <c r="D2" s="58"/>
      <c r="E2" s="38" t="s">
        <v>2</v>
      </c>
      <c r="F2" s="39" t="str">
        <f>'Notas de Disciplina Financiera'!D2</f>
        <v>Trimestral</v>
      </c>
    </row>
    <row r="3" spans="1:6" x14ac:dyDescent="0.2">
      <c r="B3" s="58" t="str">
        <f>'Notas de Disciplina Financiera'!A3</f>
        <v>Correspondiente del 01 de enero al 31 de marzo de 2025</v>
      </c>
      <c r="C3" s="58"/>
      <c r="D3" s="58"/>
      <c r="E3" s="38" t="s">
        <v>4</v>
      </c>
      <c r="F3" s="39">
        <f>'Notas de Disciplina Financiera'!D3</f>
        <v>1</v>
      </c>
    </row>
    <row r="4" spans="1:6" x14ac:dyDescent="0.2"/>
    <row r="5" spans="1:6" x14ac:dyDescent="0.2">
      <c r="B5" s="41" t="s">
        <v>20</v>
      </c>
    </row>
    <row r="6" spans="1:6" x14ac:dyDescent="0.2"/>
    <row r="7" spans="1:6" x14ac:dyDescent="0.2">
      <c r="B7" s="1" t="s">
        <v>112</v>
      </c>
    </row>
    <row r="8" spans="1:6" x14ac:dyDescent="0.2">
      <c r="B8" s="43" t="s">
        <v>119</v>
      </c>
    </row>
    <row r="9" spans="1:6" x14ac:dyDescent="0.2">
      <c r="A9" s="40"/>
    </row>
    <row r="10" spans="1:6" ht="12.75" x14ac:dyDescent="0.2">
      <c r="B10" s="67" t="s">
        <v>124</v>
      </c>
      <c r="C10" s="67"/>
      <c r="D10" s="67"/>
      <c r="E10" s="67"/>
      <c r="F10" s="67"/>
    </row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</sheetData>
  <mergeCells count="4">
    <mergeCell ref="B1:D1"/>
    <mergeCell ref="B2:D2"/>
    <mergeCell ref="B3:D3"/>
    <mergeCell ref="B10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'NDF-04'!Área_de_impresión</vt:lpstr>
      <vt:lpstr>'NDF-05'!Área_de_impresión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2024-04-19T19:06:16Z</cp:lastPrinted>
  <dcterms:created xsi:type="dcterms:W3CDTF">2024-03-15T21:50:03Z</dcterms:created>
  <dcterms:modified xsi:type="dcterms:W3CDTF">2025-04-24T22:22:45Z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