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13_ncr:1_{FEA8A300-FBA0-4BAB-BE12-A1C80FEF36B2}" xr6:coauthVersionLast="47" xr6:coauthVersionMax="47" xr10:uidLastSave="{00000000-0000-0000-0000-000000000000}"/>
  <bookViews>
    <workbookView xWindow="3270" yWindow="4260" windowWidth="24780" windowHeight="12510" xr2:uid="{00000000-000D-0000-FFFF-FFFF00000000}"/>
  </bookViews>
  <sheets>
    <sheet name="RUBRO" sheetId="7" r:id="rId1"/>
  </sheets>
  <definedNames>
    <definedName name="_xlnm._FilterDatabase" localSheetId="0" hidden="1">RUBRO!#REF!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7" l="1"/>
  <c r="D51" i="7"/>
  <c r="G50" i="7"/>
  <c r="D50" i="7"/>
  <c r="G49" i="7"/>
  <c r="D49" i="7"/>
  <c r="G48" i="7"/>
  <c r="D48" i="7"/>
  <c r="G36" i="7"/>
  <c r="D36" i="7"/>
  <c r="F35" i="7"/>
  <c r="G35" i="7" s="1"/>
  <c r="E35" i="7"/>
  <c r="C35" i="7"/>
  <c r="B35" i="7"/>
  <c r="G33" i="7"/>
  <c r="D33" i="7"/>
  <c r="G32" i="7"/>
  <c r="D32" i="7"/>
  <c r="G31" i="7"/>
  <c r="D31" i="7"/>
  <c r="G30" i="7"/>
  <c r="D30" i="7"/>
  <c r="F29" i="7"/>
  <c r="E29" i="7"/>
  <c r="C29" i="7"/>
  <c r="B29" i="7"/>
  <c r="G27" i="7"/>
  <c r="D27" i="7"/>
  <c r="G26" i="7"/>
  <c r="D26" i="7"/>
  <c r="G25" i="7"/>
  <c r="D25" i="7"/>
  <c r="G24" i="7"/>
  <c r="D24" i="7"/>
  <c r="G23" i="7"/>
  <c r="D23" i="7"/>
  <c r="G22" i="7"/>
  <c r="D22" i="7"/>
  <c r="G21" i="7"/>
  <c r="D21" i="7"/>
  <c r="G20" i="7"/>
  <c r="D20" i="7"/>
  <c r="F19" i="7"/>
  <c r="E19" i="7"/>
  <c r="C19" i="7"/>
  <c r="B19" i="7"/>
  <c r="F15" i="7"/>
  <c r="E15" i="7"/>
  <c r="C15" i="7"/>
  <c r="B15" i="7"/>
  <c r="G13" i="7"/>
  <c r="D13" i="7"/>
  <c r="G12" i="7"/>
  <c r="D12" i="7"/>
  <c r="G11" i="7"/>
  <c r="D11" i="7"/>
  <c r="G10" i="7"/>
  <c r="D10" i="7"/>
  <c r="G9" i="7"/>
  <c r="D9" i="7"/>
  <c r="G8" i="7"/>
  <c r="D8" i="7"/>
  <c r="G7" i="7"/>
  <c r="D7" i="7"/>
  <c r="G6" i="7"/>
  <c r="D6" i="7"/>
  <c r="G5" i="7"/>
  <c r="D5" i="7"/>
  <c r="G4" i="7"/>
  <c r="D4" i="7"/>
  <c r="E64" i="7"/>
  <c r="F64" i="7"/>
  <c r="G62" i="7"/>
  <c r="D62" i="7"/>
  <c r="G59" i="7"/>
  <c r="D59" i="7"/>
  <c r="G57" i="7"/>
  <c r="D57" i="7"/>
  <c r="G58" i="7"/>
  <c r="D58" i="7"/>
  <c r="F38" i="7" l="1"/>
  <c r="D29" i="7"/>
  <c r="G15" i="7"/>
  <c r="E38" i="7"/>
  <c r="D15" i="7"/>
  <c r="B38" i="7"/>
  <c r="G38" i="7" s="1"/>
  <c r="G29" i="7"/>
  <c r="G19" i="7"/>
  <c r="C38" i="7"/>
  <c r="D35" i="7"/>
  <c r="D19" i="7"/>
  <c r="C64" i="7"/>
  <c r="B64" i="7"/>
  <c r="G64" i="7" s="1"/>
  <c r="G61" i="7"/>
  <c r="D61" i="7"/>
  <c r="G60" i="7"/>
  <c r="D60" i="7"/>
  <c r="G56" i="7"/>
  <c r="D56" i="7"/>
  <c r="G55" i="7"/>
  <c r="D55" i="7"/>
  <c r="G54" i="7"/>
  <c r="D54" i="7"/>
  <c r="G53" i="7"/>
  <c r="D53" i="7"/>
  <c r="G52" i="7"/>
  <c r="D52" i="7"/>
  <c r="G47" i="7"/>
  <c r="D47" i="7"/>
  <c r="G46" i="7"/>
  <c r="D46" i="7"/>
  <c r="G45" i="7"/>
  <c r="D45" i="7"/>
  <c r="G44" i="7"/>
  <c r="D44" i="7"/>
  <c r="D38" i="7" l="1"/>
  <c r="D64" i="7"/>
</calcChain>
</file>

<file path=xl/sharedStrings.xml><?xml version="1.0" encoding="utf-8"?>
<sst xmlns="http://schemas.openxmlformats.org/spreadsheetml/2006/main" count="80" uniqueCount="50">
  <si>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</si>
  <si>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</si>
  <si>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</si>
  <si>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</si>
  <si>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</si>
  <si>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</si>
  <si>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</si>
  <si>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</si>
  <si>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</si>
  <si>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</si>
  <si>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</si>
  <si>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</si>
  <si>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</si>
  <si>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</si>
  <si>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</si>
  <si>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</si>
  <si>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</si>
  <si>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</si>
  <si>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</si>
  <si>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</si>
  <si>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</si>
  <si>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Clasificadro por Rubro de Ingresos</t>
  </si>
  <si>
    <t>510101  INTERS./RENDIM. BANC</t>
  </si>
  <si>
    <t>510102  INTERES BBVA BMER PR</t>
  </si>
  <si>
    <t>510103  INT REND PASIV LABOR</t>
  </si>
  <si>
    <t>780101  OTROS INGRESOS</t>
  </si>
  <si>
    <t>914121  TRANSF. PARA SERVICIOS PERSONALES</t>
  </si>
  <si>
    <t>914122  TRANSF. PARA ADQ. MATERIALES Y SUMINISTROS</t>
  </si>
  <si>
    <t>914123  TRANSF. PARA SERVICIOS BASICOS</t>
  </si>
  <si>
    <t>914124  TRANSF. ASIGNACIONES, SUBSIDIOS Y OTRAS AYUDAS</t>
  </si>
  <si>
    <t>914125  TRANSF. PARA BIENES MUEBLES, INMUEBLES E INTANGIBLES</t>
  </si>
  <si>
    <t>930101  ARMONIZA 23</t>
  </si>
  <si>
    <t>914126  TRANSF. PARA INVERSION PUBLICA</t>
  </si>
  <si>
    <t>Bajo protesta de decir verdad declaramos que los Estados Financieros y sus notas, son razonablemente correctos y son responsabilidad del emisor.</t>
  </si>
  <si>
    <t>030010  APLICACION DE RESERVAS</t>
  </si>
  <si>
    <t>300011  APLICACION DE RESERVAS COMPROMISOS</t>
  </si>
  <si>
    <t>300012  COMPROMISOS PARA BIENES MUEBLES</t>
  </si>
  <si>
    <t>300013  COMPROMISOS PARA APOYO DE OB</t>
  </si>
  <si>
    <t>Ingresos excedentes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</si>
  <si>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</si>
  <si>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</si>
  <si>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</t>
  </si>
  <si>
    <t>Rubro de Ingresos / Fuente de Financiamiento</t>
  </si>
  <si>
    <t>790101  INTERES/REND ORDINARIOS</t>
  </si>
  <si>
    <t>790102  INTERES/REND BBVA CO</t>
  </si>
  <si>
    <t>790103  INTERES/REND PASIVOS</t>
  </si>
  <si>
    <t>Ampliaciones/ (Reducciones)</t>
  </si>
  <si>
    <t>790199  OTROS INGRESOS</t>
  </si>
  <si>
    <t>Ingresos de los Entes Públicos de los Poderes Legislativo y Judicial, de los Órganos Autónomos y del Sector Paraestatal o Paramunicipal, así como de las Empresas Públicas del Estado</t>
  </si>
  <si>
    <t>Poder Legislativo del Estado de Guanajuato
Estado Analítico de Ingresos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</si>
</sst>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4" fontId="5" fillId="0" borderId="13" xfId="8" applyNumberFormat="1" applyFont="1" applyBorder="1" applyAlignment="1" applyProtection="1">
      <alignment vertical="top"/>
      <protection locked="0"/>
    </xf>
    <xf numFmtId="4" fontId="5" fillId="0" borderId="14" xfId="8" applyNumberFormat="1" applyFont="1" applyBorder="1" applyAlignment="1" applyProtection="1">
      <alignment vertical="top"/>
      <protection locked="0"/>
    </xf>
    <xf numFmtId="4" fontId="10" fillId="0" borderId="12" xfId="8" applyNumberFormat="1" applyFont="1" applyBorder="1" applyAlignment="1" applyProtection="1">
      <alignment vertical="top"/>
      <protection locked="0"/>
    </xf>
    <xf numFmtId="4" fontId="9" fillId="0" borderId="14" xfId="8" applyNumberFormat="1" applyFont="1" applyBorder="1" applyAlignment="1" applyProtection="1">
      <alignment vertical="top"/>
      <protection locked="0"/>
    </xf>
    <xf numFmtId="4" fontId="10" fillId="0" borderId="14" xfId="8" applyNumberFormat="1" applyFont="1" applyBorder="1" applyAlignment="1" applyProtection="1">
      <alignment vertical="top"/>
      <protection locked="0"/>
    </xf>
    <xf numFmtId="0" fontId="9" fillId="0" borderId="11" xfId="8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0" fillId="0" borderId="10" xfId="8" applyNumberFormat="1" applyFont="1" applyBorder="1" applyAlignment="1" applyProtection="1">
      <alignment vertical="top"/>
      <protection locked="0"/>
    </xf>
    <xf numFmtId="0" fontId="10" fillId="0" borderId="5" xfId="8" applyFont="1" applyBorder="1" applyAlignment="1">
      <alignment vertical="top"/>
    </xf>
    <xf numFmtId="4" fontId="5" fillId="0" borderId="6" xfId="8" applyNumberFormat="1" applyFont="1" applyBorder="1" applyAlignment="1" applyProtection="1">
      <alignment vertical="top"/>
      <protection locked="0"/>
    </xf>
    <xf numFmtId="4" fontId="5" fillId="0" borderId="3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  <xf numFmtId="4" fontId="10" fillId="0" borderId="0" xfId="8" applyNumberFormat="1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horizontal="center" vertical="center"/>
      <protection locked="0"/>
    </xf>
    <xf numFmtId="4" fontId="5" fillId="0" borderId="5" xfId="8" applyNumberFormat="1" applyFont="1" applyBorder="1" applyAlignment="1" applyProtection="1">
      <alignment vertical="top"/>
      <protection locked="0"/>
    </xf>
    <xf numFmtId="4" fontId="5" fillId="0" borderId="2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0" fontId="10" fillId="0" borderId="4" xfId="8" applyFont="1" applyBorder="1" applyAlignment="1">
      <alignment horizontal="left" vertical="top"/>
    </xf>
    <xf numFmtId="0" fontId="10" fillId="2" borderId="12" xfId="8" applyFont="1" applyFill="1" applyBorder="1" applyAlignment="1">
      <alignment horizontal="center" vertical="center" wrapText="1"/>
    </xf>
    <xf numFmtId="0" fontId="10" fillId="0" borderId="5" xfId="18" applyFont="1" applyBorder="1" applyAlignment="1">
      <alignment horizontal="justify" vertical="center" wrapText="1"/>
    </xf>
    <xf numFmtId="0" fontId="10" fillId="2" borderId="14" xfId="8" applyFont="1" applyFill="1" applyBorder="1" applyAlignment="1">
      <alignment horizontal="center" vertical="center" wrapText="1"/>
    </xf>
    <xf numFmtId="0" fontId="14" fillId="2" borderId="12" xfId="18" applyFont="1" applyFill="1" applyBorder="1" applyAlignment="1">
      <alignment horizontal="center" vertical="center"/>
    </xf>
    <xf numFmtId="0" fontId="14" fillId="2" borderId="14" xfId="18" applyFont="1" applyFill="1" applyBorder="1" applyAlignment="1">
      <alignment horizontal="center" vertical="center"/>
    </xf>
    <xf numFmtId="0" fontId="14" fillId="2" borderId="13" xfId="18" applyFont="1" applyFill="1" applyBorder="1" applyAlignment="1">
      <alignment horizontal="center" vertical="center"/>
    </xf>
    <xf numFmtId="0" fontId="9" fillId="0" borderId="5" xfId="8" applyFont="1" applyBorder="1" applyAlignment="1">
      <alignment horizontal="left" vertical="top" wrapText="1"/>
    </xf>
    <xf numFmtId="0" fontId="9" fillId="0" borderId="6" xfId="8" applyFont="1" applyBorder="1" applyAlignment="1">
      <alignment horizontal="left" vertical="top" wrapText="1"/>
    </xf>
    <xf numFmtId="4" fontId="9" fillId="0" borderId="13" xfId="8" applyNumberFormat="1" applyFont="1" applyBorder="1" applyAlignment="1" applyProtection="1">
      <alignment vertical="top"/>
      <protection locked="0"/>
    </xf>
    <xf numFmtId="0" fontId="10" fillId="2" borderId="12" xfId="8" applyFont="1" applyFill="1" applyBorder="1" applyAlignment="1">
      <alignment horizontal="center" vertical="center"/>
    </xf>
    <xf numFmtId="0" fontId="10" fillId="2" borderId="13" xfId="8" applyFont="1" applyFill="1" applyBorder="1" applyAlignment="1">
      <alignment horizontal="center" vertical="center"/>
    </xf>
    <xf numFmtId="0" fontId="10" fillId="0" borderId="7" xfId="8" applyFont="1" applyBorder="1" applyAlignment="1" applyProtection="1">
      <alignment horizontal="center" vertical="top"/>
      <protection locked="0"/>
    </xf>
    <xf numFmtId="0" fontId="10" fillId="0" borderId="13" xfId="8" applyFont="1" applyBorder="1" applyAlignment="1">
      <alignment horizontal="center" vertical="top" wrapText="1"/>
    </xf>
    <xf numFmtId="4" fontId="10" fillId="0" borderId="13" xfId="8" applyNumberFormat="1" applyFont="1" applyBorder="1" applyAlignment="1" applyProtection="1">
      <alignment vertical="top"/>
      <protection locked="0"/>
    </xf>
    <xf numFmtId="4" fontId="9" fillId="0" borderId="1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10" fillId="0" borderId="2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4" fontId="10" fillId="0" borderId="12" xfId="8" applyNumberFormat="1" applyFont="1" applyBorder="1" applyAlignment="1" applyProtection="1">
      <alignment horizontal="center" vertical="center"/>
      <protection locked="0"/>
    </xf>
    <xf numFmtId="0" fontId="16" fillId="0" borderId="6" xfId="18" applyFont="1" applyBorder="1" applyAlignment="1" applyProtection="1">
      <alignment horizontal="left" vertical="top" wrapText="1"/>
      <protection locked="0"/>
    </xf>
    <xf numFmtId="43" fontId="16" fillId="0" borderId="13" xfId="19" applyFont="1" applyFill="1" applyBorder="1" applyAlignment="1" applyProtection="1">
      <alignment horizontal="right" vertical="top" wrapText="1"/>
      <protection locked="0"/>
    </xf>
    <xf numFmtId="43" fontId="15" fillId="0" borderId="13" xfId="19" applyFont="1" applyFill="1" applyBorder="1" applyAlignment="1" applyProtection="1">
      <alignment horizontal="right" vertical="top" wrapText="1"/>
      <protection locked="0"/>
    </xf>
    <xf numFmtId="0" fontId="5" fillId="0" borderId="5" xfId="8" applyFont="1" applyBorder="1" applyAlignment="1" applyProtection="1">
      <alignment horizontal="left" vertical="top" wrapText="1" indent="1"/>
      <protection locked="0"/>
    </xf>
    <xf numFmtId="0" fontId="9" fillId="0" borderId="5" xfId="8" applyFont="1" applyBorder="1" applyAlignment="1" applyProtection="1">
      <alignment horizontal="left" vertical="top" wrapText="1" indent="1"/>
      <protection locked="0"/>
    </xf>
    <xf numFmtId="0" fontId="5" fillId="0" borderId="6" xfId="8" applyFont="1" applyBorder="1" applyAlignment="1" applyProtection="1">
      <alignment horizontal="left" vertical="top" indent="1"/>
      <protection locked="0"/>
    </xf>
    <xf numFmtId="0" fontId="9" fillId="0" borderId="5" xfId="8" applyFont="1" applyBorder="1" applyAlignment="1">
      <alignment horizontal="left" vertical="top" wrapText="1" indent="1"/>
    </xf>
    <xf numFmtId="0" fontId="10" fillId="2" borderId="7" xfId="8" applyFont="1" applyFill="1" applyBorder="1" applyAlignment="1">
      <alignment horizontal="center" vertical="center" wrapText="1"/>
    </xf>
    <xf numFmtId="4" fontId="10" fillId="0" borderId="13" xfId="8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3" fillId="3" borderId="4" xfId="8" applyFont="1" applyFill="1" applyBorder="1" applyAlignment="1" applyProtection="1">
      <alignment horizontal="center" vertical="center" wrapText="1"/>
      <protection locked="0"/>
    </xf>
    <xf numFmtId="0" fontId="13" fillId="3" borderId="9" xfId="8" applyFont="1" applyFill="1" applyBorder="1" applyAlignment="1" applyProtection="1">
      <alignment horizontal="center" vertical="center" wrapText="1"/>
      <protection locked="0"/>
    </xf>
    <xf numFmtId="0" fontId="13" fillId="3" borderId="10" xfId="8" applyFont="1" applyFill="1" applyBorder="1" applyAlignment="1" applyProtection="1">
      <alignment horizontal="center" vertical="center" wrapText="1"/>
      <protection locked="0"/>
    </xf>
    <xf numFmtId="0" fontId="10" fillId="2" borderId="8" xfId="8" applyFont="1" applyFill="1" applyBorder="1" applyAlignment="1" applyProtection="1">
      <alignment horizontal="center" vertical="center" wrapText="1"/>
      <protection locked="0"/>
    </xf>
    <xf numFmtId="0" fontId="10" fillId="2" borderId="9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top"/>
      <protection locked="0"/>
    </xf>
    <xf numFmtId="0" fontId="10" fillId="2" borderId="12" xfId="8" applyFont="1" applyFill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0" fillId="2" borderId="14" xfId="8" applyFont="1" applyFill="1" applyBorder="1" applyAlignment="1">
      <alignment horizontal="center" vertical="center" wrapText="1"/>
    </xf>
    <xf numFmtId="0" fontId="9" fillId="0" borderId="0" xfId="9" applyFont="1" applyAlignment="1" applyProtection="1">
      <alignment vertical="top"/>
      <protection locked="0"/>
    </xf>
    <xf numFmtId="0" fontId="5" fillId="0" borderId="0" xfId="30" applyFont="1" applyAlignment="1" applyProtection="1">
      <alignment vertical="top"/>
      <protection locked="0"/>
    </xf>
  </cellXfs>
  <cellStyles count="31">
    <cellStyle name="=C:\WINNT\SYSTEM32\COMMAND.COM" xfId="1" xr:uid="{00000000-0005-0000-0000-000000000000}"/>
    <cellStyle name="Euro" xfId="2" xr:uid="{00000000-0005-0000-0000-000001000000}"/>
    <cellStyle name="Millares" xfId="19" builtinId="3"/>
    <cellStyle name="Millares 2" xfId="3" xr:uid="{00000000-0005-0000-0000-000003000000}"/>
    <cellStyle name="Millares 2 2" xfId="4" xr:uid="{00000000-0005-0000-0000-000004000000}"/>
    <cellStyle name="Millares 2 2 2" xfId="23" xr:uid="{00000000-0005-0000-0000-000005000000}"/>
    <cellStyle name="Millares 2 3" xfId="5" xr:uid="{00000000-0005-0000-0000-000006000000}"/>
    <cellStyle name="Millares 2 3 2" xfId="24" xr:uid="{00000000-0005-0000-0000-000007000000}"/>
    <cellStyle name="Millares 2 4" xfId="22" xr:uid="{00000000-0005-0000-0000-000008000000}"/>
    <cellStyle name="Millares 3" xfId="6" xr:uid="{00000000-0005-0000-0000-000009000000}"/>
    <cellStyle name="Millares 3 2" xfId="25" xr:uid="{00000000-0005-0000-0000-00000A000000}"/>
    <cellStyle name="Moneda 2" xfId="7" xr:uid="{00000000-0005-0000-0000-00000B000000}"/>
    <cellStyle name="Moneda 2 2" xfId="26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8" xr:uid="{00000000-0005-0000-0000-000010000000}"/>
    <cellStyle name="Normal 2 3 2" xfId="30" xr:uid="{00000000-0005-0000-0000-000011000000}"/>
    <cellStyle name="Normal 2 4" xfId="27" xr:uid="{00000000-0005-0000-0000-000012000000}"/>
    <cellStyle name="Normal 3" xfId="10" xr:uid="{00000000-0005-0000-0000-000013000000}"/>
    <cellStyle name="Normal 4" xfId="11" xr:uid="{00000000-0005-0000-0000-000014000000}"/>
    <cellStyle name="Normal 4 2" xfId="12" xr:uid="{00000000-0005-0000-0000-000015000000}"/>
    <cellStyle name="Normal 5" xfId="13" xr:uid="{00000000-0005-0000-0000-000016000000}"/>
    <cellStyle name="Normal 5 2" xfId="14" xr:uid="{00000000-0005-0000-0000-000017000000}"/>
    <cellStyle name="Normal 6" xfId="15" xr:uid="{00000000-0005-0000-0000-000018000000}"/>
    <cellStyle name="Normal 6 2" xfId="16" xr:uid="{00000000-0005-0000-0000-000019000000}"/>
    <cellStyle name="Normal 6 2 2" xfId="29" xr:uid="{00000000-0005-0000-0000-00001A000000}"/>
    <cellStyle name="Normal 6 3" xfId="28" xr:uid="{00000000-0005-0000-0000-00001B000000}"/>
    <cellStyle name="Normal 8" xfId="21" xr:uid="{00000000-0005-0000-0000-00001C000000}"/>
    <cellStyle name="Normal 9" xfId="20" xr:uid="{00000000-0005-0000-0000-00001D000000}"/>
    <cellStyle name="Porcentual 2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333952</xdr:rowOff>
    </xdr:from>
    <xdr:to>
      <xdr:col>0</xdr:col>
      <xdr:colOff>2539859</xdr:colOff>
      <xdr:row>0</xdr:row>
      <xdr:rowOff>876299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2450" y="333952"/>
          <a:ext cx="1987409" cy="54234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0</xdr:row>
      <xdr:rowOff>142875</xdr:rowOff>
    </xdr:from>
    <xdr:to>
      <xdr:col>6</xdr:col>
      <xdr:colOff>790575</xdr:colOff>
      <xdr:row>0</xdr:row>
      <xdr:rowOff>1071563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6E27DC-6544-4D6E-93F9-283C28B6C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42875"/>
          <a:ext cx="1857375" cy="928688"/>
        </a:xfrm>
        <a:prstGeom prst="rect">
          <a:avLst/>
        </a:prstGeom>
      </xdr:spPr>
    </xdr:pic>
    <xdr:clientData/>
  </xdr:twoCellAnchor>
  <xdr:twoCellAnchor>
    <xdr:from>
      <xdr:col>0</xdr:col>
      <xdr:colOff>800100</xdr:colOff>
      <xdr:row>0</xdr:row>
      <xdr:rowOff>746760</xdr:rowOff>
    </xdr:from>
    <xdr:to>
      <xdr:col>0</xdr:col>
      <xdr:colOff>2552700</xdr:colOff>
      <xdr:row>1</xdr:row>
      <xdr:rowOff>99198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C816639-06FF-4433-A955-C143B027C346}"/>
            </a:ext>
          </a:extLst>
        </xdr:cNvPr>
        <xdr:cNvSpPr txBox="1"/>
      </xdr:nvSpPr>
      <xdr:spPr>
        <a:xfrm>
          <a:off x="800100" y="746760"/>
          <a:ext cx="1752600" cy="632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988483</xdr:colOff>
      <xdr:row>76</xdr:row>
      <xdr:rowOff>140277</xdr:rowOff>
    </xdr:from>
    <xdr:to>
      <xdr:col>0</xdr:col>
      <xdr:colOff>3609012</xdr:colOff>
      <xdr:row>76</xdr:row>
      <xdr:rowOff>140277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8415BD38-2868-4E79-81E2-1FDC6ACA9A8F}"/>
            </a:ext>
          </a:extLst>
        </xdr:cNvPr>
        <xdr:cNvCxnSpPr/>
      </xdr:nvCxnSpPr>
      <xdr:spPr>
        <a:xfrm>
          <a:off x="988483" y="13456227"/>
          <a:ext cx="25824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2078551</xdr:colOff>
      <xdr:row>72</xdr:row>
      <xdr:rowOff>123825</xdr:rowOff>
    </xdr:from>
    <xdr:to>
      <xdr:col>0</xdr:col>
      <xdr:colOff>2625228</xdr:colOff>
      <xdr:row>74</xdr:row>
      <xdr:rowOff>86783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B70F7427-D0B8-4A56-B708-14CB01EBEEA5}"/>
            </a:ext>
          </a:extLst>
        </xdr:cNvPr>
        <xdr:cNvSpPr txBox="1"/>
      </xdr:nvSpPr>
      <xdr:spPr>
        <a:xfrm>
          <a:off x="2078551" y="12868275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361950</xdr:colOff>
      <xdr:row>76</xdr:row>
      <xdr:rowOff>133350</xdr:rowOff>
    </xdr:from>
    <xdr:to>
      <xdr:col>5</xdr:col>
      <xdr:colOff>952500</xdr:colOff>
      <xdr:row>77</xdr:row>
      <xdr:rowOff>0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ADBAE99F-9446-4508-9587-5AAD954ECFA5}"/>
            </a:ext>
          </a:extLst>
        </xdr:cNvPr>
        <xdr:cNvCxnSpPr/>
      </xdr:nvCxnSpPr>
      <xdr:spPr>
        <a:xfrm flipV="1">
          <a:off x="6086475" y="13449300"/>
          <a:ext cx="26289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330187</xdr:colOff>
      <xdr:row>72</xdr:row>
      <xdr:rowOff>123824</xdr:rowOff>
    </xdr:from>
    <xdr:to>
      <xdr:col>4</xdr:col>
      <xdr:colOff>971550</xdr:colOff>
      <xdr:row>75</xdr:row>
      <xdr:rowOff>85724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FF7F7C93-9CE5-4E81-BB2A-48D09AB40427}"/>
            </a:ext>
          </a:extLst>
        </xdr:cNvPr>
        <xdr:cNvSpPr txBox="1"/>
      </xdr:nvSpPr>
      <xdr:spPr>
        <a:xfrm>
          <a:off x="7073887" y="12868274"/>
          <a:ext cx="641363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704850</xdr:colOff>
      <xdr:row>77</xdr:row>
      <xdr:rowOff>38100</xdr:rowOff>
    </xdr:from>
    <xdr:to>
      <xdr:col>0</xdr:col>
      <xdr:colOff>3846906</xdr:colOff>
      <xdr:row>83</xdr:row>
      <xdr:rowOff>93076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2610D8A0-0742-4F57-8EF5-097BDD343D22}"/>
            </a:ext>
          </a:extLst>
        </xdr:cNvPr>
        <xdr:cNvSpPr txBox="1"/>
      </xdr:nvSpPr>
      <xdr:spPr>
        <a:xfrm>
          <a:off x="704850" y="13496925"/>
          <a:ext cx="2865831" cy="912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238125</xdr:colOff>
      <xdr:row>77</xdr:row>
      <xdr:rowOff>19050</xdr:rowOff>
    </xdr:from>
    <xdr:to>
      <xdr:col>6</xdr:col>
      <xdr:colOff>0</xdr:colOff>
      <xdr:row>82</xdr:row>
      <xdr:rowOff>134409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6E31FAA2-A811-4070-82C3-74F048066BA9}"/>
            </a:ext>
          </a:extLst>
        </xdr:cNvPr>
        <xdr:cNvSpPr txBox="1"/>
      </xdr:nvSpPr>
      <xdr:spPr>
        <a:xfrm>
          <a:off x="5962650" y="13477875"/>
          <a:ext cx="2876550" cy="8297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5"/>
  <sheetViews>
    <sheetView showGridLines="0" tabSelected="1" zoomScaleNormal="100" workbookViewId="0">
      <selection activeCell="G76" sqref="G76"/>
    </sheetView>
  </sheetViews>
  <sheetFormatPr baseColWidth="10" defaultColWidth="0" defaultRowHeight="9.75" customHeight="1" zeroHeight="1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8" width="1" style="2" customWidth="1"/>
    <col min="9" max="9" width="0" style="2" hidden="1" customWidth="1"/>
    <col min="10" max="16384" width="12" style="2" hidden="1"/>
  </cols>
  <sheetData>
    <row r="1" spans="1:7" s="3" customFormat="1" ht="101.25" customHeight="1" x14ac:dyDescent="0.2">
      <c r="A1" s="57" t="s">
        <v>49</v>
      </c>
      <c r="B1" s="58"/>
      <c r="C1" s="58"/>
      <c r="D1" s="58"/>
      <c r="E1" s="58"/>
      <c r="F1" s="58"/>
      <c r="G1" s="59"/>
    </row>
    <row r="2" spans="1:7" s="3" customFormat="1" ht="11.25" x14ac:dyDescent="0.2">
      <c r="A2" s="35"/>
      <c r="B2" s="60" t="s">
        <v>41</v>
      </c>
      <c r="C2" s="61"/>
      <c r="D2" s="61"/>
      <c r="E2" s="61"/>
      <c r="F2" s="61"/>
      <c r="G2" s="64" t="s">
        <v>12</v>
      </c>
    </row>
    <row r="3" spans="1:7" s="1" customFormat="1" ht="24.95" customHeight="1" x14ac:dyDescent="0.2">
      <c r="A3" s="36" t="s">
        <v>42</v>
      </c>
      <c r="B3" s="54" t="s">
        <v>8</v>
      </c>
      <c r="C3" s="54" t="s">
        <v>46</v>
      </c>
      <c r="D3" s="54" t="s">
        <v>9</v>
      </c>
      <c r="E3" s="54" t="s">
        <v>10</v>
      </c>
      <c r="F3" s="54" t="s">
        <v>11</v>
      </c>
      <c r="G3" s="65"/>
    </row>
    <row r="4" spans="1:7" s="1" customFormat="1" ht="11.25" x14ac:dyDescent="0.2">
      <c r="A4" s="50" t="s">
        <v>0</v>
      </c>
      <c r="B4" s="5">
        <v>0</v>
      </c>
      <c r="C4" s="21">
        <v>0</v>
      </c>
      <c r="D4" s="5">
        <f>B4+C4</f>
        <v>0</v>
      </c>
      <c r="E4" s="22">
        <v>0</v>
      </c>
      <c r="F4" s="5">
        <v>0</v>
      </c>
      <c r="G4" s="5">
        <f>F4-B4</f>
        <v>0</v>
      </c>
    </row>
    <row r="5" spans="1:7" ht="11.25" x14ac:dyDescent="0.2">
      <c r="A5" s="51" t="s">
        <v>1</v>
      </c>
      <c r="B5" s="5">
        <v>0</v>
      </c>
      <c r="C5" s="21">
        <v>0</v>
      </c>
      <c r="D5" s="5">
        <f t="shared" ref="D5:D13" si="0">B5+C5</f>
        <v>0</v>
      </c>
      <c r="E5" s="22">
        <v>0</v>
      </c>
      <c r="F5" s="5">
        <v>0</v>
      </c>
      <c r="G5" s="5">
        <f t="shared" ref="G5:G13" si="1">F5-B5</f>
        <v>0</v>
      </c>
    </row>
    <row r="6" spans="1:7" ht="11.25" x14ac:dyDescent="0.2">
      <c r="A6" s="50" t="s">
        <v>2</v>
      </c>
      <c r="B6" s="5">
        <v>0</v>
      </c>
      <c r="C6" s="21">
        <v>0</v>
      </c>
      <c r="D6" s="5">
        <f t="shared" si="0"/>
        <v>0</v>
      </c>
      <c r="E6" s="22">
        <v>0</v>
      </c>
      <c r="F6" s="5">
        <v>0</v>
      </c>
      <c r="G6" s="5">
        <f t="shared" si="1"/>
        <v>0</v>
      </c>
    </row>
    <row r="7" spans="1:7" ht="11.25" x14ac:dyDescent="0.2">
      <c r="A7" s="50" t="s">
        <v>3</v>
      </c>
      <c r="B7" s="5">
        <v>0</v>
      </c>
      <c r="C7" s="21">
        <v>0</v>
      </c>
      <c r="D7" s="5">
        <f t="shared" si="0"/>
        <v>0</v>
      </c>
      <c r="E7" s="22">
        <v>0</v>
      </c>
      <c r="F7" s="5">
        <v>0</v>
      </c>
      <c r="G7" s="5">
        <f t="shared" si="1"/>
        <v>0</v>
      </c>
    </row>
    <row r="8" spans="1:7" ht="11.25" x14ac:dyDescent="0.2">
      <c r="A8" s="50" t="s">
        <v>4</v>
      </c>
      <c r="B8" s="5">
        <v>0</v>
      </c>
      <c r="C8" s="21">
        <v>0</v>
      </c>
      <c r="D8" s="5">
        <f t="shared" si="0"/>
        <v>0</v>
      </c>
      <c r="E8" s="22">
        <v>0</v>
      </c>
      <c r="F8" s="5">
        <v>0</v>
      </c>
      <c r="G8" s="5">
        <f t="shared" si="1"/>
        <v>0</v>
      </c>
    </row>
    <row r="9" spans="1:7" ht="11.25" x14ac:dyDescent="0.2">
      <c r="A9" s="51" t="s">
        <v>5</v>
      </c>
      <c r="B9" s="5">
        <v>0</v>
      </c>
      <c r="C9" s="21">
        <v>0</v>
      </c>
      <c r="D9" s="5">
        <f t="shared" si="0"/>
        <v>0</v>
      </c>
      <c r="E9" s="22">
        <v>0</v>
      </c>
      <c r="F9" s="5">
        <v>0</v>
      </c>
      <c r="G9" s="5">
        <f t="shared" si="1"/>
        <v>0</v>
      </c>
    </row>
    <row r="10" spans="1:7" ht="11.25" x14ac:dyDescent="0.2">
      <c r="A10" s="50" t="s">
        <v>13</v>
      </c>
      <c r="B10" s="5">
        <v>13298480</v>
      </c>
      <c r="C10" s="21">
        <v>0</v>
      </c>
      <c r="D10" s="5">
        <f t="shared" si="0"/>
        <v>13298480</v>
      </c>
      <c r="E10" s="22">
        <v>4366052.5999999996</v>
      </c>
      <c r="F10" s="5">
        <v>4366052.5999999996</v>
      </c>
      <c r="G10" s="5">
        <f t="shared" si="1"/>
        <v>-8932427.4000000004</v>
      </c>
    </row>
    <row r="11" spans="1:7" ht="22.5" x14ac:dyDescent="0.2">
      <c r="A11" s="50" t="s">
        <v>18</v>
      </c>
      <c r="B11" s="5">
        <v>0</v>
      </c>
      <c r="C11" s="21">
        <v>0</v>
      </c>
      <c r="D11" s="5">
        <f t="shared" si="0"/>
        <v>0</v>
      </c>
      <c r="E11" s="22">
        <v>0</v>
      </c>
      <c r="F11" s="5">
        <v>0</v>
      </c>
      <c r="G11" s="5">
        <f t="shared" si="1"/>
        <v>0</v>
      </c>
    </row>
    <row r="12" spans="1:7" ht="22.5" x14ac:dyDescent="0.2">
      <c r="A12" s="50" t="s">
        <v>14</v>
      </c>
      <c r="B12" s="5">
        <v>834419983.75999999</v>
      </c>
      <c r="C12" s="21">
        <v>0</v>
      </c>
      <c r="D12" s="5">
        <f t="shared" si="0"/>
        <v>834419983.75999999</v>
      </c>
      <c r="E12" s="22">
        <v>220620608</v>
      </c>
      <c r="F12" s="5">
        <v>220620608</v>
      </c>
      <c r="G12" s="5">
        <f t="shared" si="1"/>
        <v>-613799375.75999999</v>
      </c>
    </row>
    <row r="13" spans="1:7" ht="11.25" x14ac:dyDescent="0.2">
      <c r="A13" s="50" t="s">
        <v>6</v>
      </c>
      <c r="B13" s="5">
        <v>0</v>
      </c>
      <c r="C13" s="21">
        <v>24034366.969999999</v>
      </c>
      <c r="D13" s="5">
        <f t="shared" si="0"/>
        <v>24034366.969999999</v>
      </c>
      <c r="E13" s="22">
        <v>0</v>
      </c>
      <c r="F13" s="5">
        <v>0</v>
      </c>
      <c r="G13" s="5">
        <f t="shared" si="1"/>
        <v>0</v>
      </c>
    </row>
    <row r="14" spans="1:7" ht="11.25" x14ac:dyDescent="0.2">
      <c r="A14" s="52"/>
      <c r="B14" s="4"/>
      <c r="C14" s="14"/>
      <c r="D14" s="4"/>
      <c r="E14" s="15"/>
      <c r="F14" s="4"/>
      <c r="G14" s="4"/>
    </row>
    <row r="15" spans="1:7" ht="11.25" x14ac:dyDescent="0.2">
      <c r="A15" s="37" t="s">
        <v>7</v>
      </c>
      <c r="B15" s="16">
        <f t="shared" ref="B15:F15" si="2">SUM(B4:B14)</f>
        <v>847718463.75999999</v>
      </c>
      <c r="C15" s="16">
        <f t="shared" si="2"/>
        <v>24034366.969999999</v>
      </c>
      <c r="D15" s="16">
        <f t="shared" si="2"/>
        <v>871752830.73000002</v>
      </c>
      <c r="E15" s="16">
        <f t="shared" si="2"/>
        <v>224986660.59999999</v>
      </c>
      <c r="F15" s="16">
        <f t="shared" si="2"/>
        <v>224986660.59999999</v>
      </c>
      <c r="G15" s="46">
        <f>F15-B15</f>
        <v>-622731803.15999997</v>
      </c>
    </row>
    <row r="16" spans="1:7" ht="11.25" customHeight="1" x14ac:dyDescent="0.2">
      <c r="A16" s="9"/>
      <c r="B16" s="10"/>
      <c r="C16" s="10"/>
      <c r="D16" s="23"/>
      <c r="E16" s="11" t="s">
        <v>38</v>
      </c>
      <c r="F16" s="24"/>
      <c r="G16" s="55">
        <v>0</v>
      </c>
    </row>
    <row r="17" spans="1:7" ht="11.25" customHeight="1" x14ac:dyDescent="0.2">
      <c r="A17" s="26"/>
      <c r="B17" s="60" t="s">
        <v>41</v>
      </c>
      <c r="C17" s="61"/>
      <c r="D17" s="61"/>
      <c r="E17" s="61"/>
      <c r="F17" s="66"/>
      <c r="G17" s="64" t="s">
        <v>12</v>
      </c>
    </row>
    <row r="18" spans="1:7" ht="25.5" customHeight="1" x14ac:dyDescent="0.2">
      <c r="A18" s="28" t="s">
        <v>42</v>
      </c>
      <c r="B18" s="26" t="s">
        <v>8</v>
      </c>
      <c r="C18" s="26" t="s">
        <v>46</v>
      </c>
      <c r="D18" s="26" t="s">
        <v>9</v>
      </c>
      <c r="E18" s="26" t="s">
        <v>10</v>
      </c>
      <c r="F18" s="26" t="s">
        <v>11</v>
      </c>
      <c r="G18" s="67"/>
    </row>
    <row r="19" spans="1:7" ht="11.25" customHeight="1" x14ac:dyDescent="0.2">
      <c r="A19" s="25" t="s">
        <v>15</v>
      </c>
      <c r="B19" s="6">
        <f>SUM(B20:B27)</f>
        <v>0</v>
      </c>
      <c r="C19" s="45">
        <f>SUM(C20:C27)</f>
        <v>0</v>
      </c>
      <c r="D19" s="6">
        <f>B19+C19</f>
        <v>0</v>
      </c>
      <c r="E19" s="45">
        <f>SUM(E20:E27)</f>
        <v>0</v>
      </c>
      <c r="F19" s="6">
        <f>SUM(F20:F27)</f>
        <v>0</v>
      </c>
      <c r="G19" s="42">
        <f>F19-B19</f>
        <v>0</v>
      </c>
    </row>
    <row r="20" spans="1:7" ht="11.25" x14ac:dyDescent="0.2">
      <c r="A20" s="53" t="s">
        <v>0</v>
      </c>
      <c r="B20" s="7">
        <v>0</v>
      </c>
      <c r="C20" s="18">
        <v>0</v>
      </c>
      <c r="D20" s="7">
        <f>B20+C20</f>
        <v>0</v>
      </c>
      <c r="E20" s="18">
        <v>0</v>
      </c>
      <c r="F20" s="7">
        <v>0</v>
      </c>
      <c r="G20" s="43">
        <f>F20-B20</f>
        <v>0</v>
      </c>
    </row>
    <row r="21" spans="1:7" ht="11.25" x14ac:dyDescent="0.2">
      <c r="A21" s="53" t="s">
        <v>1</v>
      </c>
      <c r="B21" s="7">
        <v>0</v>
      </c>
      <c r="C21" s="18">
        <v>0</v>
      </c>
      <c r="D21" s="7">
        <f t="shared" ref="D21:D27" si="3">B21+C21</f>
        <v>0</v>
      </c>
      <c r="E21" s="18">
        <v>0</v>
      </c>
      <c r="F21" s="7">
        <v>0</v>
      </c>
      <c r="G21" s="43">
        <f t="shared" ref="G21:G27" si="4">F21-B21</f>
        <v>0</v>
      </c>
    </row>
    <row r="22" spans="1:7" ht="11.25" x14ac:dyDescent="0.2">
      <c r="A22" s="53" t="s">
        <v>2</v>
      </c>
      <c r="B22" s="7">
        <v>0</v>
      </c>
      <c r="C22" s="18">
        <v>0</v>
      </c>
      <c r="D22" s="7">
        <f t="shared" si="3"/>
        <v>0</v>
      </c>
      <c r="E22" s="18">
        <v>0</v>
      </c>
      <c r="F22" s="7">
        <v>0</v>
      </c>
      <c r="G22" s="43">
        <f t="shared" si="4"/>
        <v>0</v>
      </c>
    </row>
    <row r="23" spans="1:7" ht="11.25" x14ac:dyDescent="0.2">
      <c r="A23" s="53" t="s">
        <v>3</v>
      </c>
      <c r="B23" s="7">
        <v>0</v>
      </c>
      <c r="C23" s="18">
        <v>0</v>
      </c>
      <c r="D23" s="7">
        <f t="shared" si="3"/>
        <v>0</v>
      </c>
      <c r="E23" s="18">
        <v>0</v>
      </c>
      <c r="F23" s="7">
        <v>0</v>
      </c>
      <c r="G23" s="43">
        <f t="shared" si="4"/>
        <v>0</v>
      </c>
    </row>
    <row r="24" spans="1:7" ht="11.25" x14ac:dyDescent="0.2">
      <c r="A24" s="53" t="s">
        <v>16</v>
      </c>
      <c r="B24" s="7">
        <v>0</v>
      </c>
      <c r="C24" s="18">
        <v>0</v>
      </c>
      <c r="D24" s="7">
        <f t="shared" si="3"/>
        <v>0</v>
      </c>
      <c r="E24" s="18">
        <v>0</v>
      </c>
      <c r="F24" s="7">
        <v>0</v>
      </c>
      <c r="G24" s="43">
        <f t="shared" si="4"/>
        <v>0</v>
      </c>
    </row>
    <row r="25" spans="1:7" ht="11.25" x14ac:dyDescent="0.2">
      <c r="A25" s="53" t="s">
        <v>17</v>
      </c>
      <c r="B25" s="7">
        <v>0</v>
      </c>
      <c r="C25" s="18">
        <v>0</v>
      </c>
      <c r="D25" s="7">
        <f t="shared" si="3"/>
        <v>0</v>
      </c>
      <c r="E25" s="18">
        <v>0</v>
      </c>
      <c r="F25" s="7">
        <v>0</v>
      </c>
      <c r="G25" s="43">
        <f t="shared" si="4"/>
        <v>0</v>
      </c>
    </row>
    <row r="26" spans="1:7" ht="22.5" x14ac:dyDescent="0.2">
      <c r="A26" s="53" t="s">
        <v>18</v>
      </c>
      <c r="B26" s="7">
        <v>0</v>
      </c>
      <c r="C26" s="18">
        <v>0</v>
      </c>
      <c r="D26" s="7">
        <f t="shared" si="3"/>
        <v>0</v>
      </c>
      <c r="E26" s="18">
        <v>0</v>
      </c>
      <c r="F26" s="7">
        <v>0</v>
      </c>
      <c r="G26" s="43">
        <f t="shared" si="4"/>
        <v>0</v>
      </c>
    </row>
    <row r="27" spans="1:7" ht="22.5" x14ac:dyDescent="0.2">
      <c r="A27" s="53" t="s">
        <v>14</v>
      </c>
      <c r="B27" s="7">
        <v>0</v>
      </c>
      <c r="C27" s="18">
        <v>0</v>
      </c>
      <c r="D27" s="7">
        <f t="shared" si="3"/>
        <v>0</v>
      </c>
      <c r="E27" s="18">
        <v>0</v>
      </c>
      <c r="F27" s="7">
        <v>0</v>
      </c>
      <c r="G27" s="43">
        <f t="shared" si="4"/>
        <v>0</v>
      </c>
    </row>
    <row r="28" spans="1:7" ht="11.25" x14ac:dyDescent="0.2">
      <c r="A28" s="32"/>
      <c r="B28" s="7"/>
      <c r="C28" s="18"/>
      <c r="D28" s="7"/>
      <c r="E28" s="18"/>
      <c r="F28" s="7"/>
      <c r="G28" s="43"/>
    </row>
    <row r="29" spans="1:7" ht="33.75" x14ac:dyDescent="0.2">
      <c r="A29" s="27" t="s">
        <v>48</v>
      </c>
      <c r="B29" s="8">
        <f>SUM(B30:B33)</f>
        <v>847718463.75999999</v>
      </c>
      <c r="C29" s="19">
        <f>SUM(C30:C33)</f>
        <v>0</v>
      </c>
      <c r="D29" s="8">
        <f>B29+C29</f>
        <v>847718463.75999999</v>
      </c>
      <c r="E29" s="19">
        <f>SUM(E30:E33)</f>
        <v>224986660.59999999</v>
      </c>
      <c r="F29" s="8">
        <f>SUM(F30:F33)</f>
        <v>224986660.59999999</v>
      </c>
      <c r="G29" s="44">
        <f>F29-B29</f>
        <v>-622731803.15999997</v>
      </c>
    </row>
    <row r="30" spans="1:7" ht="11.25" x14ac:dyDescent="0.2">
      <c r="A30" s="53" t="s">
        <v>1</v>
      </c>
      <c r="B30" s="7">
        <v>0</v>
      </c>
      <c r="C30" s="18">
        <v>0</v>
      </c>
      <c r="D30" s="7">
        <f t="shared" ref="D30:D33" si="5">B30+C30</f>
        <v>0</v>
      </c>
      <c r="E30" s="18">
        <v>0</v>
      </c>
      <c r="F30" s="7">
        <v>0</v>
      </c>
      <c r="G30" s="43">
        <f t="shared" ref="G30:G33" si="6">F30-B30</f>
        <v>0</v>
      </c>
    </row>
    <row r="31" spans="1:7" ht="34.5" customHeight="1" x14ac:dyDescent="0.2">
      <c r="A31" s="53" t="s">
        <v>4</v>
      </c>
      <c r="B31" s="7">
        <v>0</v>
      </c>
      <c r="C31" s="18">
        <v>0</v>
      </c>
      <c r="D31" s="7">
        <f t="shared" si="5"/>
        <v>0</v>
      </c>
      <c r="E31" s="18">
        <v>0</v>
      </c>
      <c r="F31" s="7">
        <v>0</v>
      </c>
      <c r="G31" s="43">
        <f t="shared" si="6"/>
        <v>0</v>
      </c>
    </row>
    <row r="32" spans="1:7" ht="22.5" x14ac:dyDescent="0.2">
      <c r="A32" s="53" t="s">
        <v>19</v>
      </c>
      <c r="B32" s="7">
        <v>13298480</v>
      </c>
      <c r="C32" s="18">
        <v>0</v>
      </c>
      <c r="D32" s="7">
        <f t="shared" si="5"/>
        <v>13298480</v>
      </c>
      <c r="E32" s="18">
        <v>4366052.5999999996</v>
      </c>
      <c r="F32" s="7">
        <v>4366052.5999999996</v>
      </c>
      <c r="G32" s="43">
        <f t="shared" si="6"/>
        <v>-8932427.4000000004</v>
      </c>
    </row>
    <row r="33" spans="1:7" ht="22.5" x14ac:dyDescent="0.2">
      <c r="A33" s="53" t="s">
        <v>14</v>
      </c>
      <c r="B33" s="7">
        <v>834419983.75999999</v>
      </c>
      <c r="C33" s="18">
        <v>0</v>
      </c>
      <c r="D33" s="7">
        <f t="shared" si="5"/>
        <v>834419983.75999999</v>
      </c>
      <c r="E33" s="18">
        <v>220620608</v>
      </c>
      <c r="F33" s="7">
        <v>220620608</v>
      </c>
      <c r="G33" s="43">
        <f t="shared" si="6"/>
        <v>-613799375.75999999</v>
      </c>
    </row>
    <row r="34" spans="1:7" ht="11.25" x14ac:dyDescent="0.2">
      <c r="A34" s="32"/>
      <c r="B34" s="7"/>
      <c r="C34" s="18"/>
      <c r="D34" s="7"/>
      <c r="E34" s="18"/>
      <c r="F34" s="7"/>
      <c r="G34" s="43"/>
    </row>
    <row r="35" spans="1:7" ht="11.25" x14ac:dyDescent="0.2">
      <c r="A35" s="13" t="s">
        <v>6</v>
      </c>
      <c r="B35" s="8">
        <f>B36</f>
        <v>0</v>
      </c>
      <c r="C35" s="19">
        <f>C36</f>
        <v>24034366.969999999</v>
      </c>
      <c r="D35" s="8">
        <f>B35+C35</f>
        <v>24034366.969999999</v>
      </c>
      <c r="E35" s="19">
        <f>E36</f>
        <v>0</v>
      </c>
      <c r="F35" s="8">
        <f>F36</f>
        <v>0</v>
      </c>
      <c r="G35" s="44">
        <f>F35-B35</f>
        <v>0</v>
      </c>
    </row>
    <row r="36" spans="1:7" ht="11.25" x14ac:dyDescent="0.2">
      <c r="A36" s="53" t="s">
        <v>6</v>
      </c>
      <c r="B36" s="7">
        <v>0</v>
      </c>
      <c r="C36" s="18">
        <v>24034366.969999999</v>
      </c>
      <c r="D36" s="7">
        <f>B36+C36</f>
        <v>24034366.969999999</v>
      </c>
      <c r="E36" s="18">
        <v>0</v>
      </c>
      <c r="F36" s="7">
        <v>0</v>
      </c>
      <c r="G36" s="43">
        <f t="shared" ref="G36" si="7">F36-B36</f>
        <v>0</v>
      </c>
    </row>
    <row r="37" spans="1:7" ht="11.25" x14ac:dyDescent="0.2">
      <c r="A37" s="33"/>
      <c r="B37" s="34"/>
      <c r="C37" s="40"/>
      <c r="D37" s="34"/>
      <c r="E37" s="40"/>
      <c r="F37" s="34"/>
      <c r="G37" s="41"/>
    </row>
    <row r="38" spans="1:7" ht="11.25" x14ac:dyDescent="0.2">
      <c r="A38" s="38" t="s">
        <v>7</v>
      </c>
      <c r="B38" s="39">
        <f t="shared" ref="B38:F38" si="8">B19+B29+B35</f>
        <v>847718463.75999999</v>
      </c>
      <c r="C38" s="39">
        <f t="shared" si="8"/>
        <v>24034366.969999999</v>
      </c>
      <c r="D38" s="39">
        <f t="shared" si="8"/>
        <v>871752830.73000002</v>
      </c>
      <c r="E38" s="39">
        <f t="shared" si="8"/>
        <v>224986660.59999999</v>
      </c>
      <c r="F38" s="39">
        <f t="shared" si="8"/>
        <v>224986660.59999999</v>
      </c>
      <c r="G38" s="46">
        <f>F38-B38</f>
        <v>-622731803.15999997</v>
      </c>
    </row>
    <row r="39" spans="1:7" ht="11.25" x14ac:dyDescent="0.2">
      <c r="A39" s="9"/>
      <c r="B39" s="10"/>
      <c r="C39" s="10"/>
      <c r="D39" s="10"/>
      <c r="E39" s="11" t="s">
        <v>38</v>
      </c>
      <c r="F39" s="12"/>
      <c r="G39" s="55">
        <v>0</v>
      </c>
    </row>
    <row r="40" spans="1:7" ht="11.25" x14ac:dyDescent="0.2">
      <c r="A40" s="17"/>
      <c r="B40" s="18"/>
      <c r="C40" s="18"/>
      <c r="D40" s="18"/>
      <c r="E40" s="19"/>
      <c r="F40" s="19"/>
      <c r="G40" s="20"/>
    </row>
    <row r="41" spans="1:7" ht="12" customHeight="1" x14ac:dyDescent="0.2">
      <c r="A41" s="29"/>
      <c r="B41" s="60" t="s">
        <v>41</v>
      </c>
      <c r="C41" s="61"/>
      <c r="D41" s="61"/>
      <c r="E41" s="61"/>
      <c r="F41" s="61"/>
      <c r="G41" s="64" t="s">
        <v>12</v>
      </c>
    </row>
    <row r="42" spans="1:7" ht="12" x14ac:dyDescent="0.2">
      <c r="A42" s="30" t="s">
        <v>21</v>
      </c>
      <c r="B42" s="64" t="s">
        <v>8</v>
      </c>
      <c r="C42" s="64" t="s">
        <v>46</v>
      </c>
      <c r="D42" s="64" t="s">
        <v>9</v>
      </c>
      <c r="E42" s="64" t="s">
        <v>10</v>
      </c>
      <c r="F42" s="64" t="s">
        <v>11</v>
      </c>
      <c r="G42" s="67"/>
    </row>
    <row r="43" spans="1:7" ht="11.25" customHeight="1" x14ac:dyDescent="0.2">
      <c r="A43" s="31"/>
      <c r="B43" s="65"/>
      <c r="C43" s="65"/>
      <c r="D43" s="65"/>
      <c r="E43" s="65"/>
      <c r="F43" s="65"/>
      <c r="G43" s="65"/>
    </row>
    <row r="44" spans="1:7" ht="11.25" x14ac:dyDescent="0.2">
      <c r="A44" s="53" t="s">
        <v>22</v>
      </c>
      <c r="B44" s="7">
        <v>0</v>
      </c>
      <c r="C44" s="7">
        <v>0</v>
      </c>
      <c r="D44" s="7">
        <f>+B44+C44</f>
        <v>0</v>
      </c>
      <c r="E44" s="7">
        <v>0</v>
      </c>
      <c r="F44" s="7">
        <v>0</v>
      </c>
      <c r="G44" s="7">
        <f>+F44-B44</f>
        <v>0</v>
      </c>
    </row>
    <row r="45" spans="1:7" ht="11.25" x14ac:dyDescent="0.2">
      <c r="A45" s="53" t="s">
        <v>23</v>
      </c>
      <c r="B45" s="7">
        <v>0</v>
      </c>
      <c r="C45" s="7">
        <v>0</v>
      </c>
      <c r="D45" s="7">
        <f t="shared" ref="D45:D62" si="9">+B45+C45</f>
        <v>0</v>
      </c>
      <c r="E45" s="7">
        <v>0</v>
      </c>
      <c r="F45" s="7">
        <v>0</v>
      </c>
      <c r="G45" s="7">
        <f t="shared" ref="G45:G62" si="10">+F45-B45</f>
        <v>0</v>
      </c>
    </row>
    <row r="46" spans="1:7" ht="11.25" x14ac:dyDescent="0.2">
      <c r="A46" s="53" t="s">
        <v>24</v>
      </c>
      <c r="B46" s="7">
        <v>0</v>
      </c>
      <c r="C46" s="7">
        <v>0</v>
      </c>
      <c r="D46" s="7">
        <f t="shared" si="9"/>
        <v>0</v>
      </c>
      <c r="E46" s="7">
        <v>0</v>
      </c>
      <c r="F46" s="7">
        <v>0</v>
      </c>
      <c r="G46" s="7">
        <f t="shared" si="10"/>
        <v>0</v>
      </c>
    </row>
    <row r="47" spans="1:7" ht="11.25" x14ac:dyDescent="0.2">
      <c r="A47" s="53" t="s">
        <v>25</v>
      </c>
      <c r="B47" s="7">
        <v>0</v>
      </c>
      <c r="C47" s="7">
        <v>0</v>
      </c>
      <c r="D47" s="7">
        <f t="shared" si="9"/>
        <v>0</v>
      </c>
      <c r="E47" s="7">
        <v>0</v>
      </c>
      <c r="F47" s="7">
        <v>0</v>
      </c>
      <c r="G47" s="7">
        <f t="shared" si="10"/>
        <v>0</v>
      </c>
    </row>
    <row r="48" spans="1:7" ht="11.25" x14ac:dyDescent="0.2">
      <c r="A48" s="53" t="s">
        <v>43</v>
      </c>
      <c r="B48" s="7">
        <v>7312472</v>
      </c>
      <c r="C48" s="7">
        <v>0</v>
      </c>
      <c r="D48" s="7">
        <f t="shared" ref="D48:D50" si="11">+B48+C48</f>
        <v>7312472</v>
      </c>
      <c r="E48" s="7">
        <v>1552294.73</v>
      </c>
      <c r="F48" s="7">
        <v>1552294.73</v>
      </c>
      <c r="G48" s="7">
        <f t="shared" ref="G48:G50" si="12">+F48-B48</f>
        <v>-5760177.2699999996</v>
      </c>
    </row>
    <row r="49" spans="1:7" ht="11.25" x14ac:dyDescent="0.2">
      <c r="A49" s="53" t="s">
        <v>44</v>
      </c>
      <c r="B49" s="7">
        <v>305904</v>
      </c>
      <c r="C49" s="7">
        <v>0</v>
      </c>
      <c r="D49" s="7">
        <f t="shared" si="11"/>
        <v>305904</v>
      </c>
      <c r="E49" s="7">
        <v>68142.42</v>
      </c>
      <c r="F49" s="7">
        <v>68142.42</v>
      </c>
      <c r="G49" s="7">
        <f t="shared" si="12"/>
        <v>-237761.58000000002</v>
      </c>
    </row>
    <row r="50" spans="1:7" ht="11.25" x14ac:dyDescent="0.2">
      <c r="A50" s="53" t="s">
        <v>45</v>
      </c>
      <c r="B50" s="7">
        <v>1424004</v>
      </c>
      <c r="C50" s="7">
        <v>0</v>
      </c>
      <c r="D50" s="7">
        <f t="shared" si="11"/>
        <v>1424004</v>
      </c>
      <c r="E50" s="7">
        <v>234554.1</v>
      </c>
      <c r="F50" s="7">
        <v>234554.1</v>
      </c>
      <c r="G50" s="7">
        <f t="shared" si="12"/>
        <v>-1189449.8999999999</v>
      </c>
    </row>
    <row r="51" spans="1:7" ht="11.25" x14ac:dyDescent="0.2">
      <c r="A51" s="53" t="s">
        <v>47</v>
      </c>
      <c r="B51" s="7">
        <v>4256100</v>
      </c>
      <c r="C51" s="7">
        <v>0</v>
      </c>
      <c r="D51" s="7">
        <f t="shared" ref="D51" si="13">+B51+C51</f>
        <v>4256100</v>
      </c>
      <c r="E51" s="7">
        <v>2511061.35</v>
      </c>
      <c r="F51" s="7">
        <v>2511061.35</v>
      </c>
      <c r="G51" s="7">
        <f t="shared" ref="G51" si="14">+F51-B51</f>
        <v>-1745038.65</v>
      </c>
    </row>
    <row r="52" spans="1:7" ht="11.25" x14ac:dyDescent="0.2">
      <c r="A52" s="53" t="s">
        <v>26</v>
      </c>
      <c r="B52" s="7">
        <v>560058611</v>
      </c>
      <c r="C52" s="7">
        <v>0</v>
      </c>
      <c r="D52" s="7">
        <f t="shared" si="9"/>
        <v>560058611</v>
      </c>
      <c r="E52" s="7">
        <v>133850458</v>
      </c>
      <c r="F52" s="7">
        <v>133850458</v>
      </c>
      <c r="G52" s="7">
        <f>+F52-B52</f>
        <v>-426208153</v>
      </c>
    </row>
    <row r="53" spans="1:7" ht="11.25" x14ac:dyDescent="0.2">
      <c r="A53" s="53" t="s">
        <v>27</v>
      </c>
      <c r="B53" s="7">
        <v>23128533</v>
      </c>
      <c r="C53" s="7">
        <v>0</v>
      </c>
      <c r="D53" s="7">
        <f t="shared" si="9"/>
        <v>23128533</v>
      </c>
      <c r="E53" s="7">
        <v>6718441</v>
      </c>
      <c r="F53" s="7">
        <v>6718441</v>
      </c>
      <c r="G53" s="7">
        <f t="shared" si="10"/>
        <v>-16410092</v>
      </c>
    </row>
    <row r="54" spans="1:7" ht="11.25" x14ac:dyDescent="0.2">
      <c r="A54" s="53" t="s">
        <v>28</v>
      </c>
      <c r="B54" s="7">
        <v>175514655</v>
      </c>
      <c r="C54" s="7">
        <v>10000000</v>
      </c>
      <c r="D54" s="7">
        <f t="shared" si="9"/>
        <v>185514655</v>
      </c>
      <c r="E54" s="7">
        <v>46649576</v>
      </c>
      <c r="F54" s="7">
        <v>46649576</v>
      </c>
      <c r="G54" s="7">
        <f t="shared" si="10"/>
        <v>-128865079</v>
      </c>
    </row>
    <row r="55" spans="1:7" ht="11.25" x14ac:dyDescent="0.2">
      <c r="A55" s="53" t="s">
        <v>29</v>
      </c>
      <c r="B55" s="7">
        <v>38766184</v>
      </c>
      <c r="C55" s="7">
        <v>0</v>
      </c>
      <c r="D55" s="7">
        <f t="shared" si="9"/>
        <v>38766184</v>
      </c>
      <c r="E55" s="7">
        <v>8971567</v>
      </c>
      <c r="F55" s="7">
        <v>8971567</v>
      </c>
      <c r="G55" s="7">
        <f t="shared" si="10"/>
        <v>-29794617</v>
      </c>
    </row>
    <row r="56" spans="1:7" ht="11.25" x14ac:dyDescent="0.2">
      <c r="A56" s="53" t="s">
        <v>30</v>
      </c>
      <c r="B56" s="7">
        <v>36952000.759999998</v>
      </c>
      <c r="C56" s="7">
        <v>-10000000</v>
      </c>
      <c r="D56" s="7">
        <f t="shared" si="9"/>
        <v>26952000.759999998</v>
      </c>
      <c r="E56" s="7">
        <v>24430566</v>
      </c>
      <c r="F56" s="7">
        <v>24430566</v>
      </c>
      <c r="G56" s="7">
        <f t="shared" si="10"/>
        <v>-12521434.759999998</v>
      </c>
    </row>
    <row r="57" spans="1:7" ht="11.25" x14ac:dyDescent="0.2">
      <c r="A57" s="53" t="s">
        <v>32</v>
      </c>
      <c r="B57" s="7">
        <v>0</v>
      </c>
      <c r="C57" s="7">
        <v>0</v>
      </c>
      <c r="D57" s="7">
        <f t="shared" ref="D57" si="15">+B57+C57</f>
        <v>0</v>
      </c>
      <c r="E57" s="7">
        <v>0</v>
      </c>
      <c r="F57" s="7">
        <v>0</v>
      </c>
      <c r="G57" s="7">
        <f t="shared" ref="G57" si="16">+F57-B57</f>
        <v>0</v>
      </c>
    </row>
    <row r="58" spans="1:7" ht="11.25" x14ac:dyDescent="0.2">
      <c r="A58" s="53" t="s">
        <v>31</v>
      </c>
      <c r="B58" s="7">
        <v>0</v>
      </c>
      <c r="C58" s="7">
        <v>0</v>
      </c>
      <c r="D58" s="7">
        <f t="shared" si="9"/>
        <v>0</v>
      </c>
      <c r="E58" s="7">
        <v>0</v>
      </c>
      <c r="F58" s="7">
        <v>0</v>
      </c>
      <c r="G58" s="7">
        <f t="shared" si="10"/>
        <v>0</v>
      </c>
    </row>
    <row r="59" spans="1:7" ht="11.25" x14ac:dyDescent="0.2">
      <c r="A59" s="53" t="s">
        <v>34</v>
      </c>
      <c r="B59" s="7">
        <v>0</v>
      </c>
      <c r="C59" s="7">
        <v>2364678.63</v>
      </c>
      <c r="D59" s="7">
        <f t="shared" si="9"/>
        <v>2364678.63</v>
      </c>
      <c r="E59" s="7">
        <v>0</v>
      </c>
      <c r="F59" s="7">
        <v>0</v>
      </c>
      <c r="G59" s="7">
        <f t="shared" si="10"/>
        <v>0</v>
      </c>
    </row>
    <row r="60" spans="1:7" ht="11.25" x14ac:dyDescent="0.2">
      <c r="A60" s="53" t="s">
        <v>35</v>
      </c>
      <c r="B60" s="7">
        <v>0</v>
      </c>
      <c r="C60" s="7">
        <v>7289194.2599999998</v>
      </c>
      <c r="D60" s="7">
        <f>+B60+C60</f>
        <v>7289194.2599999998</v>
      </c>
      <c r="E60" s="7">
        <v>0</v>
      </c>
      <c r="F60" s="7">
        <v>0</v>
      </c>
      <c r="G60" s="7">
        <f t="shared" si="10"/>
        <v>0</v>
      </c>
    </row>
    <row r="61" spans="1:7" ht="11.25" x14ac:dyDescent="0.2">
      <c r="A61" s="53" t="s">
        <v>36</v>
      </c>
      <c r="B61" s="7">
        <v>0</v>
      </c>
      <c r="C61" s="7">
        <v>8252590.4199999999</v>
      </c>
      <c r="D61" s="7">
        <f t="shared" si="9"/>
        <v>8252590.4199999999</v>
      </c>
      <c r="E61" s="7">
        <v>0</v>
      </c>
      <c r="F61" s="7">
        <v>0</v>
      </c>
      <c r="G61" s="7">
        <f t="shared" si="10"/>
        <v>0</v>
      </c>
    </row>
    <row r="62" spans="1:7" ht="11.25" x14ac:dyDescent="0.2">
      <c r="A62" s="53" t="s">
        <v>37</v>
      </c>
      <c r="B62" s="7">
        <v>0</v>
      </c>
      <c r="C62" s="7">
        <v>6127903.6600000001</v>
      </c>
      <c r="D62" s="7">
        <f t="shared" si="9"/>
        <v>6127903.6600000001</v>
      </c>
      <c r="E62" s="7">
        <v>0</v>
      </c>
      <c r="F62" s="7">
        <v>0</v>
      </c>
      <c r="G62" s="7">
        <f t="shared" si="10"/>
        <v>0</v>
      </c>
    </row>
    <row r="63" spans="1:7" ht="12" x14ac:dyDescent="0.2">
      <c r="A63" s="47"/>
      <c r="B63" s="48"/>
      <c r="C63" s="48"/>
      <c r="D63" s="48"/>
      <c r="E63" s="49"/>
      <c r="F63" s="49"/>
      <c r="G63" s="49"/>
    </row>
    <row r="64" spans="1:7" ht="11.25" x14ac:dyDescent="0.2">
      <c r="A64" s="38" t="s">
        <v>7</v>
      </c>
      <c r="B64" s="39">
        <f>SUM(B44:B63)</f>
        <v>847718463.75999999</v>
      </c>
      <c r="C64" s="39">
        <f>SUM(C44:C63)</f>
        <v>24034366.970000003</v>
      </c>
      <c r="D64" s="39">
        <f>+B64+C64</f>
        <v>871752830.73000002</v>
      </c>
      <c r="E64" s="39">
        <f>SUM(E44:E63)</f>
        <v>224986660.59999999</v>
      </c>
      <c r="F64" s="39">
        <f>SUM(F44:F63)</f>
        <v>224986660.59999999</v>
      </c>
      <c r="G64" s="46">
        <f>F64-B64</f>
        <v>-622731803.15999997</v>
      </c>
    </row>
    <row r="65" spans="1:7" ht="11.25" x14ac:dyDescent="0.2">
      <c r="A65" s="9"/>
      <c r="B65" s="10"/>
      <c r="C65" s="10"/>
      <c r="D65" s="10"/>
      <c r="E65" s="11" t="s">
        <v>38</v>
      </c>
      <c r="F65" s="12"/>
      <c r="G65" s="55">
        <v>0</v>
      </c>
    </row>
    <row r="66" spans="1:7" ht="11.25" x14ac:dyDescent="0.2">
      <c r="A66" s="17"/>
      <c r="B66" s="18"/>
      <c r="C66" s="18"/>
      <c r="D66" s="18"/>
      <c r="E66" s="19"/>
      <c r="F66" s="19"/>
      <c r="G66" s="20"/>
    </row>
    <row r="67" spans="1:7" ht="11.25" x14ac:dyDescent="0.2">
      <c r="A67" s="17"/>
      <c r="B67" s="18"/>
      <c r="C67" s="18"/>
      <c r="D67" s="18"/>
      <c r="E67" s="19"/>
      <c r="F67" s="19"/>
      <c r="G67" s="20"/>
    </row>
    <row r="68" spans="1:7" ht="11.25" customHeight="1" x14ac:dyDescent="0.2">
      <c r="A68" s="62" t="s">
        <v>39</v>
      </c>
      <c r="B68" s="62"/>
      <c r="C68" s="62"/>
      <c r="D68" s="62"/>
      <c r="E68" s="62"/>
      <c r="F68" s="62"/>
      <c r="G68" s="62"/>
    </row>
    <row r="69" spans="1:7" ht="11.25" x14ac:dyDescent="0.2">
      <c r="A69" s="63" t="s">
        <v>20</v>
      </c>
      <c r="B69" s="63"/>
      <c r="C69" s="63"/>
      <c r="D69" s="63"/>
      <c r="E69" s="63"/>
      <c r="F69" s="63"/>
      <c r="G69" s="63"/>
    </row>
    <row r="70" spans="1:7" ht="24.75" customHeight="1" x14ac:dyDescent="0.2">
      <c r="A70" s="62" t="s">
        <v>40</v>
      </c>
      <c r="B70" s="62"/>
      <c r="C70" s="62"/>
      <c r="D70" s="62"/>
      <c r="E70" s="62"/>
      <c r="F70" s="62"/>
      <c r="G70" s="62"/>
    </row>
    <row r="71" spans="1:7" ht="9.75" customHeight="1" x14ac:dyDescent="0.2"/>
    <row r="72" spans="1:7" ht="9.75" customHeight="1" x14ac:dyDescent="0.2">
      <c r="A72" s="56" t="s">
        <v>33</v>
      </c>
      <c r="B72" s="56"/>
      <c r="C72" s="56"/>
      <c r="D72" s="56"/>
      <c r="E72" s="56"/>
      <c r="F72" s="56"/>
      <c r="G72" s="56"/>
    </row>
    <row r="73" spans="1:7" ht="9.75" customHeight="1" x14ac:dyDescent="0.2"/>
    <row r="74" spans="1:7" s="69" customFormat="1" ht="11.25" x14ac:dyDescent="0.2">
      <c r="A74" s="68"/>
      <c r="B74" s="68"/>
      <c r="C74" s="68"/>
    </row>
    <row r="75" spans="1:7" s="69" customFormat="1" ht="11.25" x14ac:dyDescent="0.2">
      <c r="A75" s="68"/>
      <c r="B75" s="68"/>
      <c r="C75" s="68"/>
    </row>
    <row r="76" spans="1:7" s="69" customFormat="1" ht="11.25" x14ac:dyDescent="0.2">
      <c r="A76" s="68"/>
      <c r="B76" s="68"/>
      <c r="C76" s="68"/>
    </row>
    <row r="77" spans="1:7" s="69" customFormat="1" ht="11.25" x14ac:dyDescent="0.2">
      <c r="A77" s="68"/>
      <c r="B77" s="68"/>
      <c r="C77" s="68"/>
    </row>
    <row r="78" spans="1:7" s="69" customFormat="1" ht="11.25" x14ac:dyDescent="0.2">
      <c r="A78" s="68"/>
      <c r="B78" s="68"/>
      <c r="C78" s="68"/>
    </row>
    <row r="79" spans="1:7" s="69" customFormat="1" ht="11.25" x14ac:dyDescent="0.2">
      <c r="A79" s="68"/>
      <c r="B79" s="68"/>
      <c r="C79" s="68"/>
    </row>
    <row r="80" spans="1:7" s="69" customFormat="1" ht="11.25" x14ac:dyDescent="0.2">
      <c r="A80" s="68"/>
      <c r="B80" s="68"/>
      <c r="C80" s="68"/>
    </row>
    <row r="81" spans="1:3" s="69" customFormat="1" ht="11.25" x14ac:dyDescent="0.2">
      <c r="A81" s="68"/>
      <c r="B81" s="68"/>
      <c r="C81" s="68"/>
    </row>
    <row r="82" spans="1:3" s="69" customFormat="1" ht="11.25" x14ac:dyDescent="0.2">
      <c r="A82" s="68"/>
      <c r="B82" s="68"/>
      <c r="C82" s="68"/>
    </row>
    <row r="83" spans="1:3" s="69" customFormat="1" ht="11.25" x14ac:dyDescent="0.2">
      <c r="A83" s="68"/>
      <c r="B83" s="68"/>
      <c r="C83" s="68"/>
    </row>
    <row r="84" spans="1:3" s="69" customFormat="1" ht="11.25" x14ac:dyDescent="0.2"/>
    <row r="85" spans="1:3" s="69" customFormat="1" ht="11.25" x14ac:dyDescent="0.2"/>
  </sheetData>
  <sheetProtection formatCells="0" formatColumns="0" formatRows="0" insertRows="0" autoFilter="0"/>
  <mergeCells count="16">
    <mergeCell ref="A72:G72"/>
    <mergeCell ref="A1:G1"/>
    <mergeCell ref="B2:F2"/>
    <mergeCell ref="B41:F41"/>
    <mergeCell ref="A68:G68"/>
    <mergeCell ref="A69:G69"/>
    <mergeCell ref="A70:G70"/>
    <mergeCell ref="G2:G3"/>
    <mergeCell ref="B17:F17"/>
    <mergeCell ref="G17:G18"/>
    <mergeCell ref="B42:B43"/>
    <mergeCell ref="C42:C43"/>
    <mergeCell ref="D42:D43"/>
    <mergeCell ref="E42:E43"/>
    <mergeCell ref="F42:F43"/>
    <mergeCell ref="G41:G43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RUBRO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2026-04-16T04:30:10Z</cp:lastPrinted>
  <dcterms:created xsi:type="dcterms:W3CDTF">2012-12-11T20:48:19Z</dcterms:created>
  <dcterms:modified xsi:type="dcterms:W3CDTF">2026-04-23T23:39:52Z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