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699B5CD8-7575-4392-B866-CCA7DAE5DD66}" xr6:coauthVersionLast="47" xr6:coauthVersionMax="47" xr10:uidLastSave="{00000000-0000-0000-0000-000000000000}"/>
  <bookViews>
    <workbookView xWindow="-120" yWindow="-120" windowWidth="29040" windowHeight="1572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F13" i="1" s="1"/>
  <c r="E14" i="1"/>
  <c r="E13" i="1" s="1"/>
  <c r="D14" i="1"/>
  <c r="D13" i="1" s="1"/>
  <c r="C1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H66" i="1" s="1"/>
  <c r="H65" i="1"/>
  <c r="I65" i="1" s="1"/>
  <c r="H64" i="1"/>
  <c r="I64" i="1" s="1"/>
  <c r="H63" i="1"/>
  <c r="I63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H42" i="1" s="1"/>
  <c r="I41" i="1"/>
  <c r="H41" i="1"/>
  <c r="H40" i="1"/>
  <c r="I40" i="1" s="1"/>
  <c r="H39" i="1"/>
  <c r="I39" i="1" s="1"/>
  <c r="H38" i="1"/>
  <c r="I38" i="1" s="1"/>
  <c r="H37" i="1"/>
  <c r="I37" i="1" s="1"/>
  <c r="H36" i="1"/>
  <c r="H35" i="1"/>
  <c r="I35" i="1" s="1"/>
  <c r="H34" i="1"/>
  <c r="I34" i="1" s="1"/>
  <c r="H33" i="1"/>
  <c r="I33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H14" i="1" s="1"/>
  <c r="I78" i="1"/>
  <c r="H78" i="1"/>
  <c r="G78" i="1"/>
  <c r="F78" i="1"/>
  <c r="E78" i="1"/>
  <c r="D78" i="1"/>
  <c r="C78" i="1"/>
  <c r="I74" i="1"/>
  <c r="H74" i="1"/>
  <c r="G74" i="1"/>
  <c r="F74" i="1"/>
  <c r="E74" i="1"/>
  <c r="D74" i="1"/>
  <c r="C74" i="1"/>
  <c r="G66" i="1"/>
  <c r="F66" i="1"/>
  <c r="E66" i="1"/>
  <c r="D66" i="1"/>
  <c r="C66" i="1"/>
  <c r="G62" i="1"/>
  <c r="F62" i="1"/>
  <c r="E62" i="1"/>
  <c r="D62" i="1"/>
  <c r="C62" i="1"/>
  <c r="G52" i="1"/>
  <c r="F52" i="1"/>
  <c r="E52" i="1"/>
  <c r="D52" i="1"/>
  <c r="C52" i="1"/>
  <c r="G42" i="1"/>
  <c r="F42" i="1"/>
  <c r="E42" i="1"/>
  <c r="D42" i="1"/>
  <c r="C42" i="1"/>
  <c r="G32" i="1"/>
  <c r="F32" i="1"/>
  <c r="E32" i="1"/>
  <c r="D32" i="1"/>
  <c r="C32" i="1"/>
  <c r="G22" i="1"/>
  <c r="F22" i="1"/>
  <c r="E22" i="1"/>
  <c r="D22" i="1"/>
  <c r="C22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9" i="1" s="1"/>
  <c r="B1" i="1"/>
  <c r="B6" i="1" s="1"/>
  <c r="B3" i="6"/>
  <c r="B1" i="6"/>
  <c r="H32" i="1" l="1"/>
  <c r="H62" i="1"/>
  <c r="H22" i="1"/>
  <c r="H13" i="1" s="1"/>
  <c r="C13" i="1"/>
  <c r="I62" i="1"/>
  <c r="I67" i="1"/>
  <c r="I66" i="1" s="1"/>
  <c r="H52" i="1"/>
  <c r="I43" i="1"/>
  <c r="I42" i="1" s="1"/>
  <c r="I36" i="1"/>
  <c r="I32" i="1" s="1"/>
  <c r="I22" i="1"/>
  <c r="I15" i="1"/>
  <c r="I14" i="1" s="1"/>
  <c r="G13" i="1"/>
  <c r="I13" i="1" l="1"/>
</calcChain>
</file>

<file path=xl/sharedStrings.xml><?xml version="1.0" encoding="utf-8"?>
<sst xmlns="http://schemas.openxmlformats.org/spreadsheetml/2006/main" count="229" uniqueCount="127">
  <si>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</si>
  <si>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</si>
  <si>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</si>
  <si>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</si>
  <si>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</si>
  <si>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</si>
  <si>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</si>
  <si>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</si>
  <si>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</si>
  <si>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</si>
  <si>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</si>
  <si>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</si>
  <si>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</si>
  <si>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</si>
  <si>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</si>
  <si>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</si>
  <si>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</si>
  <si>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</si>
  <si>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</si>
  <si>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</si>
  <si>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</si>
  <si>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</si>
  <si>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</si>
  <si>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</si>
  <si>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</si>
  <si>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</si>
  <si>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</si>
  <si>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</si>
  <si>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</si>
  <si>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</si>
  <si>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</si>
  <si>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</si>
  <si>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</si>
  <si>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</si>
  <si>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</si>
  <si>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</si>
  <si>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</si>
  <si>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</si>
  <si>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</si>
  <si>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</si>
  <si>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</si>
  <si>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</si>
  <si>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</si>
  <si>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</si>
  <si>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</si>
  <si>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</si>
  <si>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</si>
  <si>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</si>
  <si>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</si>
  <si>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</si>
  <si>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</si>
  <si>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</si>
  <si>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</si>
  <si>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</si>
  <si>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</si>
  <si>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</si>
  <si>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</si>
  <si>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</si>
  <si>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</si>
  <si>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</si>
  <si>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</si>
  <si>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</si>
  <si>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</si>
  <si>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</si>
  <si>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</si>
  <si>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</si>
  <si>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</si>
  <si>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</si>
  <si>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</si>
  <si>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</si>
  <si>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</si>
  <si>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</si>
  <si>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</si>
  <si>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</si>
  <si>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</si>
  <si>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</si>
  <si>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</si>
  <si>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</si>
  <si>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</si>
  <si>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</si>
  <si>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</si>
  <si>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</si>
  <si>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</si>
  <si>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</si>
  <si>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</si>
  <si>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</si>
  <si>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</si>
  <si>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</si>
  <si>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</si>
  <si>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</si>
  <si>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</si>
  <si>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</si>
  <si>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</si>
  <si>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</si>
  <si>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</si>
  <si>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</si>
  <si>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</si>
  <si>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</si>
  <si>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</si>
  <si>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</si>
  <si>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</si>
  <si>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</si>
  <si>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</si>
  <si>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</si>
  <si>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</si>
  <si>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</si>
  <si>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</si>
  <si>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</si>
  <si>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</si>
  <si>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</si>
  <si>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</si>
  <si>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</si>
  <si>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</si>
  <si>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</si>
  <si>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</si>
  <si>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</si>
  <si>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</si>
  <si>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</si>
  <si>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</si>
  <si>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</si>
  <si>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Poder Legislativo del Estado de Guanajuato</t>
  </si>
  <si>
    <t>Correspondiente del 01 de enero al 31 de marzo de 2026</t>
  </si>
  <si>
    <t>No Aplica debido a que, el Poder Legislativo tiene un Balance Presupuestario de Recursos Disponibles Sostenible.</t>
  </si>
  <si>
    <t>Al Poder Legislativo No le Aplica, debido a que no contrato Deuda Pública y Obligaciones de acuerdo con lo que establece la LDF.</t>
  </si>
  <si>
    <t>El Poder Legislativo del Estado de Guanajuato no tiene obligaciones conforme lo referido en este punto.</t>
  </si>
  <si>
    <t>El Poder Legislativo del Estado de Guanajuato no tiene convenios de Deuda Garantizada, por lo tanto, No le Aplica este punto.</t>
  </si>
  <si>
    <t>No es aplicable en este periodo por no ser cierre de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</si>
</sst>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1" fillId="0" borderId="0"/>
    <xf numFmtId="0" fontId="12" fillId="0" borderId="0"/>
    <xf numFmtId="0" fontId="4" fillId="0" borderId="0"/>
  </cellStyleXfs>
  <cellXfs count="6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35"/>
  <sheetViews>
    <sheetView showGridLines="0" tabSelected="1" workbookViewId="0">
      <selection activeCell="B22" sqref="B22"/>
    </sheetView>
  </sheetViews>
  <sheetFormatPr baseColWidth="10" defaultColWidth="0" defaultRowHeight="11.25" zeroHeight="1" x14ac:dyDescent="0.2"/>
  <cols>
    <col min="1" max="1" width="17.33203125" style="1" customWidth="1"/>
    <col min="2" max="2" width="86.1640625" style="1" bestFit="1" customWidth="1"/>
    <col min="3" max="5" width="12" style="1" customWidth="1"/>
    <col min="6" max="16384" width="12" style="1" hidden="1"/>
  </cols>
  <sheetData>
    <row r="1" spans="1:4" x14ac:dyDescent="0.2">
      <c r="A1" s="19" t="s">
        <v>120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121</v>
      </c>
      <c r="B3" s="24"/>
      <c r="C3" s="25" t="s">
        <v>4</v>
      </c>
      <c r="D3" s="27">
        <v>1</v>
      </c>
    </row>
    <row r="4" spans="1:4" x14ac:dyDescent="0.2">
      <c r="A4" s="48" t="s">
        <v>5</v>
      </c>
      <c r="B4" s="49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  <row r="16" spans="1:4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51"/>
  <sheetViews>
    <sheetView showGridLines="0" workbookViewId="0">
      <selection activeCell="A52" sqref="A52:XFD1048576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12" style="1" customWidth="1"/>
    <col min="8" max="16384" width="12" style="1" hidden="1"/>
  </cols>
  <sheetData>
    <row r="1" spans="1:6" x14ac:dyDescent="0.2">
      <c r="B1" s="50" t="str">
        <f>'Notas de Disciplina Financiera'!A1</f>
        <v>Poder Legislativo del Estado de Guanajuato</v>
      </c>
      <c r="C1" s="50"/>
      <c r="D1" s="50"/>
      <c r="E1" s="40" t="s">
        <v>0</v>
      </c>
      <c r="F1" s="41">
        <f>'Notas de Disciplina Financiera'!D1</f>
        <v>2026</v>
      </c>
    </row>
    <row r="2" spans="1:6" x14ac:dyDescent="0.2">
      <c r="B2" s="50" t="s">
        <v>1</v>
      </c>
      <c r="C2" s="50"/>
      <c r="D2" s="50"/>
      <c r="E2" s="40" t="s">
        <v>2</v>
      </c>
      <c r="F2" s="41" t="str">
        <f>'Notas de Disciplina Financiera'!D2</f>
        <v>Trimestral</v>
      </c>
    </row>
    <row r="3" spans="1:6" x14ac:dyDescent="0.2">
      <c r="B3" s="50" t="str">
        <f>'Notas de Disciplina Financiera'!A3</f>
        <v>Correspondiente del 01 de enero al 31 de marzo de 2026</v>
      </c>
      <c r="C3" s="50"/>
      <c r="D3" s="50"/>
      <c r="E3" s="40" t="s">
        <v>4</v>
      </c>
      <c r="F3" s="41">
        <f>'Notas de Disciplina Financiera'!D3</f>
        <v>1</v>
      </c>
    </row>
    <row r="4" spans="1:6" x14ac:dyDescent="0.2"/>
    <row r="5" spans="1:6" x14ac:dyDescent="0.2">
      <c r="B5" s="43"/>
      <c r="C5" s="43" t="s">
        <v>10</v>
      </c>
    </row>
    <row r="6" spans="1:6" x14ac:dyDescent="0.2"/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0" spans="1:6" ht="12.75" x14ac:dyDescent="0.2">
      <c r="B10" s="51" t="s">
        <v>122</v>
      </c>
      <c r="C10" s="51"/>
      <c r="D10" s="51"/>
      <c r="E10" s="51"/>
      <c r="F10" s="51"/>
    </row>
    <row r="11" spans="1:6" x14ac:dyDescent="0.2"/>
    <row r="12" spans="1:6" x14ac:dyDescent="0.2"/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</sheetData>
  <mergeCells count="4">
    <mergeCell ref="B1:D1"/>
    <mergeCell ref="B2:D2"/>
    <mergeCell ref="B3:D3"/>
    <mergeCell ref="B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72"/>
  <sheetViews>
    <sheetView showGridLines="0" zoomScaleNormal="100" workbookViewId="0">
      <selection activeCell="A173" sqref="A173:XFD1048576"/>
    </sheetView>
  </sheetViews>
  <sheetFormatPr baseColWidth="10" defaultColWidth="0" defaultRowHeight="11.25" zeroHeight="1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0" width="12" style="1" customWidth="1"/>
    <col min="11" max="16384" width="12" style="1" hidden="1"/>
  </cols>
  <sheetData>
    <row r="1" spans="1:9" x14ac:dyDescent="0.2">
      <c r="B1" s="50" t="str">
        <f>'Notas de Disciplina Financiera'!A1</f>
        <v>Poder Legislativo del Estado de Guanajuato</v>
      </c>
      <c r="C1" s="50"/>
      <c r="D1" s="50"/>
      <c r="E1" s="40" t="s">
        <v>0</v>
      </c>
      <c r="F1" s="41">
        <f>'Notas de Disciplina Financiera'!D1</f>
        <v>2026</v>
      </c>
    </row>
    <row r="2" spans="1:9" x14ac:dyDescent="0.2">
      <c r="B2" s="50" t="s">
        <v>1</v>
      </c>
      <c r="C2" s="50"/>
      <c r="D2" s="50"/>
      <c r="E2" s="40" t="s">
        <v>2</v>
      </c>
      <c r="F2" s="41" t="str">
        <f>'Notas de Disciplina Financiera'!D2</f>
        <v>Trimestral</v>
      </c>
    </row>
    <row r="3" spans="1:9" x14ac:dyDescent="0.2">
      <c r="B3" s="50" t="str">
        <f>'Notas de Disciplina Financiera'!A3</f>
        <v>Correspondiente del 01 de enero al 31 de marzo de 2026</v>
      </c>
      <c r="C3" s="50"/>
      <c r="D3" s="50"/>
      <c r="E3" s="40" t="s">
        <v>4</v>
      </c>
      <c r="F3" s="41">
        <f>'Notas de Disciplina Financiera'!D3</f>
        <v>1</v>
      </c>
    </row>
    <row r="4" spans="1:9" x14ac:dyDescent="0.2"/>
    <row r="5" spans="1:9" x14ac:dyDescent="0.2">
      <c r="B5" s="43" t="s">
        <v>23</v>
      </c>
    </row>
    <row r="6" spans="1:9" x14ac:dyDescent="0.2">
      <c r="B6" s="57" t="str">
        <f>B1</f>
        <v>Poder Legislativo del Estado de Guanajuato</v>
      </c>
      <c r="C6" s="57"/>
      <c r="D6" s="57"/>
      <c r="E6" s="57"/>
      <c r="F6" s="57"/>
      <c r="G6" s="57"/>
      <c r="H6" s="57"/>
      <c r="I6" s="57"/>
    </row>
    <row r="7" spans="1:9" x14ac:dyDescent="0.2">
      <c r="B7" s="52" t="s">
        <v>24</v>
      </c>
      <c r="C7" s="52"/>
      <c r="D7" s="52"/>
      <c r="E7" s="52"/>
      <c r="F7" s="52"/>
      <c r="G7" s="52"/>
      <c r="H7" s="52"/>
      <c r="I7" s="52"/>
    </row>
    <row r="8" spans="1:9" x14ac:dyDescent="0.2">
      <c r="B8" s="52" t="s">
        <v>25</v>
      </c>
      <c r="C8" s="52"/>
      <c r="D8" s="52"/>
      <c r="E8" s="52"/>
      <c r="F8" s="52"/>
      <c r="G8" s="52"/>
      <c r="H8" s="52"/>
      <c r="I8" s="52"/>
    </row>
    <row r="9" spans="1:9" x14ac:dyDescent="0.2">
      <c r="B9" s="52" t="str">
        <f>B3</f>
        <v>Correspondiente del 01 de enero al 31 de marzo de 2026</v>
      </c>
      <c r="C9" s="52"/>
      <c r="D9" s="52"/>
      <c r="E9" s="52"/>
      <c r="F9" s="52"/>
      <c r="G9" s="52"/>
      <c r="H9" s="52"/>
      <c r="I9" s="52"/>
    </row>
    <row r="10" spans="1:9" x14ac:dyDescent="0.2">
      <c r="B10" s="53" t="s">
        <v>26</v>
      </c>
      <c r="C10" s="53"/>
      <c r="D10" s="53"/>
      <c r="E10" s="53"/>
      <c r="F10" s="53"/>
      <c r="G10" s="53"/>
      <c r="H10" s="53"/>
      <c r="I10" s="53"/>
    </row>
    <row r="11" spans="1:9" x14ac:dyDescent="0.2">
      <c r="B11" s="9"/>
      <c r="C11" s="9"/>
      <c r="D11" s="54" t="s">
        <v>27</v>
      </c>
      <c r="E11" s="55"/>
      <c r="F11" s="55"/>
      <c r="G11" s="55"/>
      <c r="H11" s="56"/>
      <c r="I11" s="9"/>
    </row>
    <row r="12" spans="1:9" ht="56.25" customHeight="1" x14ac:dyDescent="0.2">
      <c r="B12" s="8" t="s">
        <v>28</v>
      </c>
      <c r="C12" s="8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 x14ac:dyDescent="0.2">
      <c r="A13" s="42"/>
      <c r="B13" s="13" t="s">
        <v>36</v>
      </c>
      <c r="C13" s="3">
        <f>+C14+C22+C32+C42+C52+C66+C74+C78+C62</f>
        <v>847718463.75999999</v>
      </c>
      <c r="D13" s="3">
        <f>+D14+D22+D32+D42+D52+D66+D74+D78+D62</f>
        <v>37826098.240000002</v>
      </c>
      <c r="E13" s="3">
        <f>+E14+E22+E32+E42+E52+E66+E74+E78+E62</f>
        <v>13791731.269999998</v>
      </c>
      <c r="F13" s="3">
        <f>+F14+F22+F32+F42+F52+F66+F74+F78+F62</f>
        <v>133982018.66000003</v>
      </c>
      <c r="G13" s="3">
        <f t="shared" ref="G13" si="0">+G14+G22+G32+G42+G52+G66+G74+G78+G62</f>
        <v>133982018.66</v>
      </c>
      <c r="H13" s="3">
        <f>+H14+H22+H32+H42+H52+H66+H74+H78+H62</f>
        <v>24034366.969999995</v>
      </c>
      <c r="I13" s="3">
        <f>+I14+I22+I32+I42+I52+I66+I74+I78+I62</f>
        <v>871752830.72999978</v>
      </c>
    </row>
    <row r="14" spans="1:9" x14ac:dyDescent="0.2">
      <c r="B14" s="17" t="s">
        <v>37</v>
      </c>
      <c r="C14" s="3">
        <f t="shared" ref="C14:I14" si="1">+C15+C16+C17+C18+C19+C20+C21</f>
        <v>560058611</v>
      </c>
      <c r="D14" s="3">
        <f t="shared" si="1"/>
        <v>0</v>
      </c>
      <c r="E14" s="3">
        <f t="shared" si="1"/>
        <v>0</v>
      </c>
      <c r="F14" s="3">
        <f t="shared" si="1"/>
        <v>112298755.10000002</v>
      </c>
      <c r="G14" s="3">
        <f t="shared" si="1"/>
        <v>112298755.10000001</v>
      </c>
      <c r="H14" s="3">
        <f t="shared" si="1"/>
        <v>-5.9662852436304092E-9</v>
      </c>
      <c r="I14" s="3">
        <f t="shared" si="1"/>
        <v>560058610.99999988</v>
      </c>
    </row>
    <row r="15" spans="1:9" x14ac:dyDescent="0.2">
      <c r="B15" s="16" t="s">
        <v>38</v>
      </c>
      <c r="C15" s="4">
        <v>115224668</v>
      </c>
      <c r="D15" s="4">
        <v>0</v>
      </c>
      <c r="E15" s="4">
        <v>0</v>
      </c>
      <c r="F15" s="4">
        <v>16197534.670000009</v>
      </c>
      <c r="G15" s="4">
        <v>15756630.4</v>
      </c>
      <c r="H15" s="4">
        <f>+D15-E15+F15-G15</f>
        <v>440904.27000000887</v>
      </c>
      <c r="I15" s="4">
        <f t="shared" ref="I15:I21" si="2">+C15+H15</f>
        <v>115665572.27000001</v>
      </c>
    </row>
    <row r="16" spans="1:9" x14ac:dyDescent="0.2">
      <c r="B16" s="16" t="s">
        <v>39</v>
      </c>
      <c r="C16" s="4">
        <v>22071376</v>
      </c>
      <c r="D16" s="4">
        <v>0</v>
      </c>
      <c r="E16" s="4">
        <v>0</v>
      </c>
      <c r="F16" s="4">
        <v>8165015.0900000017</v>
      </c>
      <c r="G16" s="4">
        <v>2895876.22</v>
      </c>
      <c r="H16" s="4">
        <f t="shared" ref="H16:H21" si="3">+D16-E16+F16-G16</f>
        <v>5269138.870000001</v>
      </c>
      <c r="I16" s="4">
        <f t="shared" si="2"/>
        <v>27340514.870000001</v>
      </c>
    </row>
    <row r="17" spans="2:9" x14ac:dyDescent="0.2">
      <c r="B17" s="16" t="s">
        <v>40</v>
      </c>
      <c r="C17" s="4">
        <v>185027732</v>
      </c>
      <c r="D17" s="4">
        <v>0</v>
      </c>
      <c r="E17" s="4">
        <v>0</v>
      </c>
      <c r="F17" s="4">
        <v>21798512.259999979</v>
      </c>
      <c r="G17" s="4">
        <v>21582450.350000001</v>
      </c>
      <c r="H17" s="4">
        <f t="shared" si="3"/>
        <v>216061.9099999778</v>
      </c>
      <c r="I17" s="4">
        <f t="shared" si="2"/>
        <v>185243793.90999997</v>
      </c>
    </row>
    <row r="18" spans="2:9" x14ac:dyDescent="0.2">
      <c r="B18" s="16" t="s">
        <v>41</v>
      </c>
      <c r="C18" s="4">
        <v>41936396</v>
      </c>
      <c r="D18" s="4">
        <v>0</v>
      </c>
      <c r="E18" s="4">
        <v>0</v>
      </c>
      <c r="F18" s="4">
        <v>7295898.9399999967</v>
      </c>
      <c r="G18" s="4">
        <v>5339486.3600000003</v>
      </c>
      <c r="H18" s="4">
        <f t="shared" si="3"/>
        <v>1956412.5799999963</v>
      </c>
      <c r="I18" s="4">
        <f t="shared" si="2"/>
        <v>43892808.579999998</v>
      </c>
    </row>
    <row r="19" spans="2:9" x14ac:dyDescent="0.2">
      <c r="B19" s="16" t="s">
        <v>42</v>
      </c>
      <c r="C19" s="4">
        <v>179889127</v>
      </c>
      <c r="D19" s="4">
        <v>0</v>
      </c>
      <c r="E19" s="4">
        <v>0</v>
      </c>
      <c r="F19" s="4">
        <v>27331685.06000001</v>
      </c>
      <c r="G19" s="4">
        <v>22048149.57</v>
      </c>
      <c r="H19" s="4">
        <f t="shared" si="3"/>
        <v>5283535.4900000095</v>
      </c>
      <c r="I19" s="4">
        <f t="shared" si="2"/>
        <v>185172662.49000001</v>
      </c>
    </row>
    <row r="20" spans="2:9" x14ac:dyDescent="0.2">
      <c r="B20" s="16" t="s">
        <v>43</v>
      </c>
      <c r="C20" s="4">
        <v>15836043</v>
      </c>
      <c r="D20" s="4">
        <v>0</v>
      </c>
      <c r="E20" s="4">
        <v>0</v>
      </c>
      <c r="F20" s="4">
        <v>31413683.680000003</v>
      </c>
      <c r="G20" s="4">
        <v>44667882.200000003</v>
      </c>
      <c r="H20" s="4">
        <f t="shared" si="3"/>
        <v>-13254198.52</v>
      </c>
      <c r="I20" s="4">
        <f t="shared" si="2"/>
        <v>2581844.4800000004</v>
      </c>
    </row>
    <row r="21" spans="2:9" x14ac:dyDescent="0.2">
      <c r="B21" s="16" t="s">
        <v>44</v>
      </c>
      <c r="C21" s="4">
        <v>73269</v>
      </c>
      <c r="D21" s="4">
        <v>0</v>
      </c>
      <c r="E21" s="4">
        <v>0</v>
      </c>
      <c r="F21" s="4">
        <v>96425.4</v>
      </c>
      <c r="G21" s="4">
        <v>8280</v>
      </c>
      <c r="H21" s="4">
        <f t="shared" si="3"/>
        <v>88145.4</v>
      </c>
      <c r="I21" s="4">
        <f t="shared" si="2"/>
        <v>161414.39999999999</v>
      </c>
    </row>
    <row r="22" spans="2:9" x14ac:dyDescent="0.2">
      <c r="B22" s="17" t="s">
        <v>45</v>
      </c>
      <c r="C22" s="3">
        <f t="shared" ref="C22:I22" si="4">+C23+C24+C25+C26+C27+C28+C29+C30+C31</f>
        <v>23128533</v>
      </c>
      <c r="D22" s="3">
        <f t="shared" si="4"/>
        <v>525150.64</v>
      </c>
      <c r="E22" s="3">
        <f t="shared" si="4"/>
        <v>42613.840000000004</v>
      </c>
      <c r="F22" s="3">
        <f t="shared" si="4"/>
        <v>2873473.5100000002</v>
      </c>
      <c r="G22" s="3">
        <f t="shared" si="4"/>
        <v>2146210.91</v>
      </c>
      <c r="H22" s="3">
        <f t="shared" si="4"/>
        <v>1209799.4000000001</v>
      </c>
      <c r="I22" s="3">
        <f t="shared" si="4"/>
        <v>24338332.399999999</v>
      </c>
    </row>
    <row r="23" spans="2:9" x14ac:dyDescent="0.2">
      <c r="B23" s="16" t="s">
        <v>46</v>
      </c>
      <c r="C23" s="4">
        <v>3957714</v>
      </c>
      <c r="D23" s="4">
        <v>35694.01</v>
      </c>
      <c r="E23" s="4">
        <v>35694.01</v>
      </c>
      <c r="F23" s="4">
        <v>214533.39000000004</v>
      </c>
      <c r="G23" s="4">
        <v>290079.15999999997</v>
      </c>
      <c r="H23" s="4">
        <f>+D23-E23+F23-G23</f>
        <v>-75545.769999999931</v>
      </c>
      <c r="I23" s="4">
        <f t="shared" ref="I23:I31" si="5">+C23+H23</f>
        <v>3882168.23</v>
      </c>
    </row>
    <row r="24" spans="2:9" x14ac:dyDescent="0.2">
      <c r="B24" s="16" t="s">
        <v>47</v>
      </c>
      <c r="C24" s="4">
        <v>10228382</v>
      </c>
      <c r="D24" s="4">
        <v>15898.23</v>
      </c>
      <c r="E24" s="4">
        <v>238.23</v>
      </c>
      <c r="F24" s="4">
        <v>1674272.22</v>
      </c>
      <c r="G24" s="4">
        <v>1151087.72</v>
      </c>
      <c r="H24" s="4">
        <f t="shared" ref="H24:H31" si="6">+D24-E24+F24-G24</f>
        <v>538844.5</v>
      </c>
      <c r="I24" s="4">
        <f t="shared" si="5"/>
        <v>10767226.5</v>
      </c>
    </row>
    <row r="25" spans="2:9" x14ac:dyDescent="0.2">
      <c r="B25" s="16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6"/>
        <v>0</v>
      </c>
      <c r="I25" s="4">
        <f t="shared" si="5"/>
        <v>0</v>
      </c>
    </row>
    <row r="26" spans="2:9" x14ac:dyDescent="0.2">
      <c r="B26" s="16" t="s">
        <v>49</v>
      </c>
      <c r="C26" s="4">
        <v>896273</v>
      </c>
      <c r="D26" s="4">
        <v>0</v>
      </c>
      <c r="E26" s="4">
        <v>0</v>
      </c>
      <c r="F26" s="4">
        <v>58743.020000000004</v>
      </c>
      <c r="G26" s="4">
        <v>81949.75</v>
      </c>
      <c r="H26" s="4">
        <f t="shared" si="6"/>
        <v>-23206.729999999996</v>
      </c>
      <c r="I26" s="4">
        <f t="shared" si="5"/>
        <v>873066.27</v>
      </c>
    </row>
    <row r="27" spans="2:9" x14ac:dyDescent="0.2">
      <c r="B27" s="16" t="s">
        <v>50</v>
      </c>
      <c r="C27" s="4">
        <v>293690</v>
      </c>
      <c r="D27" s="4">
        <v>0</v>
      </c>
      <c r="E27" s="4">
        <v>0</v>
      </c>
      <c r="F27" s="4">
        <v>2539.31</v>
      </c>
      <c r="G27" s="4">
        <v>8789.31</v>
      </c>
      <c r="H27" s="4">
        <f t="shared" si="6"/>
        <v>-6250</v>
      </c>
      <c r="I27" s="4">
        <f t="shared" si="5"/>
        <v>287440</v>
      </c>
    </row>
    <row r="28" spans="2:9" x14ac:dyDescent="0.2">
      <c r="B28" s="16" t="s">
        <v>51</v>
      </c>
      <c r="C28" s="4">
        <v>3957600</v>
      </c>
      <c r="D28" s="4">
        <v>0</v>
      </c>
      <c r="E28" s="4">
        <v>0</v>
      </c>
      <c r="F28" s="4">
        <v>168685.65</v>
      </c>
      <c r="G28" s="4">
        <v>104480.42</v>
      </c>
      <c r="H28" s="4">
        <f t="shared" si="6"/>
        <v>64205.229999999996</v>
      </c>
      <c r="I28" s="4">
        <f t="shared" si="5"/>
        <v>4021805.23</v>
      </c>
    </row>
    <row r="29" spans="2:9" x14ac:dyDescent="0.2">
      <c r="B29" s="16" t="s">
        <v>52</v>
      </c>
      <c r="C29" s="4">
        <v>1691503</v>
      </c>
      <c r="D29" s="4">
        <v>0</v>
      </c>
      <c r="E29" s="4">
        <v>0</v>
      </c>
      <c r="F29" s="4">
        <v>208190.56</v>
      </c>
      <c r="G29" s="4">
        <v>179188.07</v>
      </c>
      <c r="H29" s="4">
        <f t="shared" si="6"/>
        <v>29002.489999999991</v>
      </c>
      <c r="I29" s="4">
        <f t="shared" si="5"/>
        <v>1720505.49</v>
      </c>
    </row>
    <row r="30" spans="2:9" x14ac:dyDescent="0.2">
      <c r="B30" s="16" t="s">
        <v>53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6"/>
        <v>0</v>
      </c>
      <c r="I30" s="4">
        <f t="shared" si="5"/>
        <v>0</v>
      </c>
    </row>
    <row r="31" spans="2:9" x14ac:dyDescent="0.2">
      <c r="B31" s="16" t="s">
        <v>54</v>
      </c>
      <c r="C31" s="4">
        <v>2103371</v>
      </c>
      <c r="D31" s="4">
        <v>473558.4</v>
      </c>
      <c r="E31" s="4">
        <v>6681.6</v>
      </c>
      <c r="F31" s="4">
        <v>546509.36</v>
      </c>
      <c r="G31" s="4">
        <v>330636.48</v>
      </c>
      <c r="H31" s="4">
        <f t="shared" si="6"/>
        <v>682749.68</v>
      </c>
      <c r="I31" s="4">
        <f t="shared" si="5"/>
        <v>2786120.68</v>
      </c>
    </row>
    <row r="32" spans="2:9" x14ac:dyDescent="0.2">
      <c r="B32" s="17" t="s">
        <v>55</v>
      </c>
      <c r="C32" s="3">
        <f t="shared" ref="C32:I32" si="7">+C33+C34+C35+C36+C37+C38+C39+C40+C41</f>
        <v>175514655</v>
      </c>
      <c r="D32" s="3">
        <f t="shared" si="7"/>
        <v>18014392.32</v>
      </c>
      <c r="E32" s="3">
        <f t="shared" si="7"/>
        <v>1207734.8600000001</v>
      </c>
      <c r="F32" s="3">
        <f t="shared" si="7"/>
        <v>9188737.5300000012</v>
      </c>
      <c r="G32" s="3">
        <f t="shared" si="7"/>
        <v>10491765.890000001</v>
      </c>
      <c r="H32" s="3">
        <f t="shared" si="7"/>
        <v>15503629.100000003</v>
      </c>
      <c r="I32" s="3">
        <f t="shared" si="7"/>
        <v>191018284.09999999</v>
      </c>
    </row>
    <row r="33" spans="2:9" x14ac:dyDescent="0.2">
      <c r="B33" s="16" t="s">
        <v>56</v>
      </c>
      <c r="C33" s="4">
        <v>9263118</v>
      </c>
      <c r="D33" s="4">
        <v>0</v>
      </c>
      <c r="E33" s="4">
        <v>0</v>
      </c>
      <c r="F33" s="4">
        <v>1310727.6200000006</v>
      </c>
      <c r="G33" s="4">
        <v>1326044.94</v>
      </c>
      <c r="H33" s="4">
        <f t="shared" ref="H33:H41" si="8">+D33-E33+F33-G33</f>
        <v>-15317.319999999367</v>
      </c>
      <c r="I33" s="4">
        <f t="shared" ref="I33:I41" si="9">+C33+H33</f>
        <v>9247800.6799999997</v>
      </c>
    </row>
    <row r="34" spans="2:9" x14ac:dyDescent="0.2">
      <c r="B34" s="16" t="s">
        <v>57</v>
      </c>
      <c r="C34" s="4">
        <v>11007072</v>
      </c>
      <c r="D34" s="4">
        <v>0</v>
      </c>
      <c r="E34" s="4">
        <v>0</v>
      </c>
      <c r="F34" s="4">
        <v>820712.50000000012</v>
      </c>
      <c r="G34" s="4">
        <v>700349.62</v>
      </c>
      <c r="H34" s="4">
        <f t="shared" si="8"/>
        <v>120362.88000000012</v>
      </c>
      <c r="I34" s="4">
        <f t="shared" si="9"/>
        <v>11127434.880000001</v>
      </c>
    </row>
    <row r="35" spans="2:9" x14ac:dyDescent="0.2">
      <c r="B35" s="16" t="s">
        <v>58</v>
      </c>
      <c r="C35" s="4">
        <v>25257277</v>
      </c>
      <c r="D35" s="4">
        <v>6217928.8799999999</v>
      </c>
      <c r="E35" s="4">
        <v>727334.17</v>
      </c>
      <c r="F35" s="4">
        <v>3057383.2599999993</v>
      </c>
      <c r="G35" s="4">
        <v>2693593.85</v>
      </c>
      <c r="H35" s="4">
        <f t="shared" si="8"/>
        <v>5854384.1199999992</v>
      </c>
      <c r="I35" s="4">
        <f t="shared" si="9"/>
        <v>31111661.119999997</v>
      </c>
    </row>
    <row r="36" spans="2:9" x14ac:dyDescent="0.2">
      <c r="B36" s="16" t="s">
        <v>59</v>
      </c>
      <c r="C36" s="4">
        <v>3066388</v>
      </c>
      <c r="D36" s="4">
        <v>0</v>
      </c>
      <c r="E36" s="4">
        <v>0</v>
      </c>
      <c r="F36" s="4">
        <v>41626.14</v>
      </c>
      <c r="G36" s="4">
        <v>4062.91</v>
      </c>
      <c r="H36" s="4">
        <f t="shared" si="8"/>
        <v>37563.229999999996</v>
      </c>
      <c r="I36" s="4">
        <f t="shared" si="9"/>
        <v>3103951.23</v>
      </c>
    </row>
    <row r="37" spans="2:9" x14ac:dyDescent="0.2">
      <c r="B37" s="16" t="s">
        <v>60</v>
      </c>
      <c r="C37" s="4">
        <v>20510797</v>
      </c>
      <c r="D37" s="4">
        <v>936372.64000000013</v>
      </c>
      <c r="E37" s="4">
        <v>236800.69</v>
      </c>
      <c r="F37" s="4">
        <v>636703.32000000018</v>
      </c>
      <c r="G37" s="4">
        <v>1066696.6499999999</v>
      </c>
      <c r="H37" s="4">
        <f t="shared" si="8"/>
        <v>269578.62000000058</v>
      </c>
      <c r="I37" s="4">
        <f t="shared" si="9"/>
        <v>20780375.620000001</v>
      </c>
    </row>
    <row r="38" spans="2:9" x14ac:dyDescent="0.2">
      <c r="B38" s="16" t="s">
        <v>61</v>
      </c>
      <c r="C38" s="4">
        <v>15662852</v>
      </c>
      <c r="D38" s="4">
        <v>487200</v>
      </c>
      <c r="E38" s="4">
        <v>243600</v>
      </c>
      <c r="F38" s="4">
        <v>0</v>
      </c>
      <c r="G38" s="4">
        <v>0</v>
      </c>
      <c r="H38" s="4">
        <f t="shared" si="8"/>
        <v>243600</v>
      </c>
      <c r="I38" s="4">
        <f t="shared" si="9"/>
        <v>15906452</v>
      </c>
    </row>
    <row r="39" spans="2:9" x14ac:dyDescent="0.2">
      <c r="B39" s="16" t="s">
        <v>62</v>
      </c>
      <c r="C39" s="4">
        <v>3716763</v>
      </c>
      <c r="D39" s="4">
        <v>0</v>
      </c>
      <c r="E39" s="4">
        <v>0</v>
      </c>
      <c r="F39" s="4">
        <v>360545.61</v>
      </c>
      <c r="G39" s="4">
        <v>406718.03</v>
      </c>
      <c r="H39" s="4">
        <f t="shared" si="8"/>
        <v>-46172.420000000042</v>
      </c>
      <c r="I39" s="4">
        <f t="shared" si="9"/>
        <v>3670590.58</v>
      </c>
    </row>
    <row r="40" spans="2:9" x14ac:dyDescent="0.2">
      <c r="B40" s="16" t="s">
        <v>63</v>
      </c>
      <c r="C40" s="4">
        <v>65984606</v>
      </c>
      <c r="D40" s="4">
        <v>10372890.800000001</v>
      </c>
      <c r="E40" s="4">
        <v>0</v>
      </c>
      <c r="F40" s="4">
        <v>233683.40999999997</v>
      </c>
      <c r="G40" s="4">
        <v>925723.95</v>
      </c>
      <c r="H40" s="4">
        <f t="shared" si="8"/>
        <v>9680850.2600000016</v>
      </c>
      <c r="I40" s="4">
        <f t="shared" si="9"/>
        <v>75665456.260000005</v>
      </c>
    </row>
    <row r="41" spans="2:9" x14ac:dyDescent="0.2">
      <c r="B41" s="16" t="s">
        <v>64</v>
      </c>
      <c r="C41" s="4">
        <v>21045782</v>
      </c>
      <c r="D41" s="4">
        <v>0</v>
      </c>
      <c r="E41" s="4">
        <v>0</v>
      </c>
      <c r="F41" s="4">
        <v>2727355.6700000009</v>
      </c>
      <c r="G41" s="4">
        <v>3368575.94</v>
      </c>
      <c r="H41" s="4">
        <f t="shared" si="8"/>
        <v>-641220.26999999909</v>
      </c>
      <c r="I41" s="4">
        <f t="shared" si="9"/>
        <v>20404561.73</v>
      </c>
    </row>
    <row r="42" spans="2:9" x14ac:dyDescent="0.2">
      <c r="B42" s="17" t="s">
        <v>65</v>
      </c>
      <c r="C42" s="3">
        <f t="shared" ref="C42:I42" si="10">+C43+C44+C45+C46+C47+C48+C49+C50+C51</f>
        <v>38766184</v>
      </c>
      <c r="D42" s="3">
        <f t="shared" si="10"/>
        <v>0</v>
      </c>
      <c r="E42" s="3">
        <f t="shared" si="10"/>
        <v>0</v>
      </c>
      <c r="F42" s="3">
        <f t="shared" si="10"/>
        <v>1038755.61</v>
      </c>
      <c r="G42" s="3">
        <f t="shared" si="10"/>
        <v>3539.99</v>
      </c>
      <c r="H42" s="3">
        <f t="shared" si="10"/>
        <v>1035215.62</v>
      </c>
      <c r="I42" s="3">
        <f t="shared" si="10"/>
        <v>39801399.619999997</v>
      </c>
    </row>
    <row r="43" spans="2:9" x14ac:dyDescent="0.2">
      <c r="B43" s="16" t="s">
        <v>66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+D43-E43+F43-G43</f>
        <v>0</v>
      </c>
      <c r="I43" s="4">
        <f t="shared" ref="I43:I51" si="12">+C43+H43</f>
        <v>0</v>
      </c>
    </row>
    <row r="44" spans="2:9" x14ac:dyDescent="0.2">
      <c r="B44" s="16" t="s">
        <v>67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9" x14ac:dyDescent="0.2">
      <c r="B45" s="16" t="s">
        <v>68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69</v>
      </c>
      <c r="C46" s="4">
        <v>38766184</v>
      </c>
      <c r="D46" s="4">
        <v>0</v>
      </c>
      <c r="E46" s="4">
        <v>0</v>
      </c>
      <c r="F46" s="4">
        <v>1038755.61</v>
      </c>
      <c r="G46" s="4">
        <v>3539.99</v>
      </c>
      <c r="H46" s="4">
        <f t="shared" si="11"/>
        <v>1035215.62</v>
      </c>
      <c r="I46" s="4">
        <f t="shared" si="12"/>
        <v>39801399.619999997</v>
      </c>
    </row>
    <row r="47" spans="2:9" x14ac:dyDescent="0.2">
      <c r="B47" s="16" t="s">
        <v>70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9" x14ac:dyDescent="0.2">
      <c r="B48" s="16" t="s">
        <v>71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</row>
    <row r="51" spans="2:9" x14ac:dyDescent="0.2">
      <c r="B51" s="16" t="s">
        <v>74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75</v>
      </c>
      <c r="C52" s="3">
        <f t="shared" ref="C52:I52" si="13">+C53+C54+C55+C56+C57+C58+C59+C60+C61</f>
        <v>36952000.759999998</v>
      </c>
      <c r="D52" s="3">
        <f t="shared" si="13"/>
        <v>9496465.7100000009</v>
      </c>
      <c r="E52" s="3">
        <f t="shared" si="13"/>
        <v>11243875.289999999</v>
      </c>
      <c r="F52" s="3">
        <f t="shared" si="13"/>
        <v>8582296.910000002</v>
      </c>
      <c r="G52" s="3">
        <f t="shared" si="13"/>
        <v>7226699.3100000005</v>
      </c>
      <c r="H52" s="3">
        <f t="shared" si="13"/>
        <v>-391811.98</v>
      </c>
      <c r="I52" s="3">
        <f t="shared" si="13"/>
        <v>36560188.779999994</v>
      </c>
    </row>
    <row r="53" spans="2:9" x14ac:dyDescent="0.2">
      <c r="B53" s="16" t="s">
        <v>76</v>
      </c>
      <c r="C53" s="4">
        <v>34981664.759999998</v>
      </c>
      <c r="D53" s="4">
        <v>7947851.1299999999</v>
      </c>
      <c r="E53" s="4">
        <v>10469568</v>
      </c>
      <c r="F53" s="4">
        <v>7003767.8600000003</v>
      </c>
      <c r="G53" s="4">
        <v>7066666.4100000001</v>
      </c>
      <c r="H53" s="4">
        <f t="shared" ref="H53:H61" si="14">+D53-E53+F53-G53</f>
        <v>-2584615.42</v>
      </c>
      <c r="I53" s="4">
        <f t="shared" ref="I53:I61" si="15">+C53+H53</f>
        <v>32397049.339999996</v>
      </c>
    </row>
    <row r="54" spans="2:9" x14ac:dyDescent="0.2">
      <c r="B54" s="16" t="s">
        <v>77</v>
      </c>
      <c r="C54" s="4">
        <v>158373</v>
      </c>
      <c r="D54" s="4">
        <v>392804.5</v>
      </c>
      <c r="E54" s="4">
        <v>196402.25</v>
      </c>
      <c r="F54" s="4">
        <v>67930.399999999994</v>
      </c>
      <c r="G54" s="4">
        <v>0</v>
      </c>
      <c r="H54" s="4">
        <f t="shared" si="14"/>
        <v>264332.65000000002</v>
      </c>
      <c r="I54" s="4">
        <f t="shared" si="15"/>
        <v>422705.65</v>
      </c>
    </row>
    <row r="55" spans="2:9" x14ac:dyDescent="0.2">
      <c r="B55" s="16" t="s">
        <v>78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0</v>
      </c>
    </row>
    <row r="56" spans="2:9" x14ac:dyDescent="0.2">
      <c r="B56" s="16" t="s">
        <v>79</v>
      </c>
      <c r="C56" s="4">
        <v>397763</v>
      </c>
      <c r="D56" s="4">
        <v>0</v>
      </c>
      <c r="E56" s="4">
        <v>0</v>
      </c>
      <c r="F56" s="4">
        <v>1367100</v>
      </c>
      <c r="G56" s="4">
        <v>0</v>
      </c>
      <c r="H56" s="4">
        <f t="shared" si="14"/>
        <v>1367100</v>
      </c>
      <c r="I56" s="4">
        <f t="shared" si="15"/>
        <v>1764863</v>
      </c>
    </row>
    <row r="57" spans="2:9" x14ac:dyDescent="0.2">
      <c r="B57" s="16" t="s">
        <v>80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81</v>
      </c>
      <c r="C58" s="4">
        <v>889200</v>
      </c>
      <c r="D58" s="4">
        <v>0</v>
      </c>
      <c r="E58" s="4">
        <v>0</v>
      </c>
      <c r="F58" s="4">
        <v>143498.65</v>
      </c>
      <c r="G58" s="4">
        <v>144200</v>
      </c>
      <c r="H58" s="4">
        <f t="shared" si="14"/>
        <v>-701.35000000000582</v>
      </c>
      <c r="I58" s="4">
        <f t="shared" si="15"/>
        <v>888498.65</v>
      </c>
    </row>
    <row r="59" spans="2:9" x14ac:dyDescent="0.2">
      <c r="B59" s="16" t="s">
        <v>82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</row>
    <row r="61" spans="2:9" x14ac:dyDescent="0.2">
      <c r="B61" s="16" t="s">
        <v>84</v>
      </c>
      <c r="C61" s="4">
        <v>525000</v>
      </c>
      <c r="D61" s="4">
        <v>1155810.08</v>
      </c>
      <c r="E61" s="4">
        <v>577905.04</v>
      </c>
      <c r="F61" s="4">
        <v>0</v>
      </c>
      <c r="G61" s="4">
        <v>15832.9</v>
      </c>
      <c r="H61" s="4">
        <f t="shared" si="14"/>
        <v>562072.14</v>
      </c>
      <c r="I61" s="4">
        <f t="shared" si="15"/>
        <v>1087072.1400000001</v>
      </c>
    </row>
    <row r="62" spans="2:9" x14ac:dyDescent="0.2">
      <c r="B62" s="17" t="s">
        <v>85</v>
      </c>
      <c r="C62" s="3">
        <f t="shared" ref="C62:I62" si="16">+C63+C64+C65</f>
        <v>0</v>
      </c>
      <c r="D62" s="3">
        <f t="shared" si="16"/>
        <v>6127903.6600000001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6127903.6600000001</v>
      </c>
      <c r="I62" s="3">
        <f t="shared" si="16"/>
        <v>6127903.6600000001</v>
      </c>
    </row>
    <row r="63" spans="2:9" x14ac:dyDescent="0.2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65" si="17">+D63-E63+F63-G63</f>
        <v>0</v>
      </c>
      <c r="I63" s="4">
        <f t="shared" ref="I63:I65" si="18">+C63+H63</f>
        <v>0</v>
      </c>
    </row>
    <row r="64" spans="2:9" x14ac:dyDescent="0.2">
      <c r="B64" s="16" t="s">
        <v>87</v>
      </c>
      <c r="C64" s="4">
        <v>0</v>
      </c>
      <c r="D64" s="4">
        <v>6127903.6600000001</v>
      </c>
      <c r="E64" s="4">
        <v>0</v>
      </c>
      <c r="F64" s="4">
        <v>0</v>
      </c>
      <c r="G64" s="4">
        <v>0</v>
      </c>
      <c r="H64" s="4">
        <f t="shared" si="17"/>
        <v>6127903.6600000001</v>
      </c>
      <c r="I64" s="4">
        <f t="shared" si="18"/>
        <v>6127903.6600000001</v>
      </c>
    </row>
    <row r="65" spans="2:9" x14ac:dyDescent="0.2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89</v>
      </c>
      <c r="C66" s="3">
        <f t="shared" ref="C66:I66" si="19">+C67+C68+C69+C70+C71+C72+C73</f>
        <v>13298480</v>
      </c>
      <c r="D66" s="3">
        <f t="shared" si="19"/>
        <v>3662185.91</v>
      </c>
      <c r="E66" s="3">
        <f t="shared" si="19"/>
        <v>1297507.28</v>
      </c>
      <c r="F66" s="3">
        <f t="shared" si="19"/>
        <v>0</v>
      </c>
      <c r="G66" s="3">
        <f t="shared" si="19"/>
        <v>1815047.46</v>
      </c>
      <c r="H66" s="3">
        <f t="shared" si="19"/>
        <v>549631.16999999993</v>
      </c>
      <c r="I66" s="3">
        <f t="shared" si="19"/>
        <v>13848111.17</v>
      </c>
    </row>
    <row r="67" spans="2:9" x14ac:dyDescent="0.2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+D67-E67+F67-G67</f>
        <v>0</v>
      </c>
      <c r="I67" s="4">
        <f t="shared" ref="I67:I73" si="21">+C67+H67</f>
        <v>0</v>
      </c>
    </row>
    <row r="68" spans="2:9" x14ac:dyDescent="0.2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96</v>
      </c>
      <c r="C73" s="4">
        <v>13298480</v>
      </c>
      <c r="D73" s="4">
        <v>3662185.91</v>
      </c>
      <c r="E73" s="4">
        <v>1297507.28</v>
      </c>
      <c r="F73" s="4">
        <v>0</v>
      </c>
      <c r="G73" s="4">
        <v>1815047.46</v>
      </c>
      <c r="H73" s="4">
        <f t="shared" si="20"/>
        <v>549631.16999999993</v>
      </c>
      <c r="I73" s="4">
        <f t="shared" si="21"/>
        <v>13848111.17</v>
      </c>
    </row>
    <row r="74" spans="2:9" x14ac:dyDescent="0.2">
      <c r="B74" s="17" t="s">
        <v>97</v>
      </c>
      <c r="C74" s="3">
        <f t="shared" ref="C74:I74" si="22">+C75+C76+C77</f>
        <v>0</v>
      </c>
      <c r="D74" s="3">
        <f t="shared" si="22"/>
        <v>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0</v>
      </c>
      <c r="I74" s="3">
        <f t="shared" si="22"/>
        <v>0</v>
      </c>
    </row>
    <row r="75" spans="2:9" x14ac:dyDescent="0.2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101</v>
      </c>
      <c r="C78" s="3">
        <f t="shared" ref="C78:I78" si="23">+C79+C80+C81+C82+C83+C84+C85</f>
        <v>0</v>
      </c>
      <c r="D78" s="3">
        <f t="shared" si="23"/>
        <v>0</v>
      </c>
      <c r="E78" s="3">
        <f t="shared" si="23"/>
        <v>0</v>
      </c>
      <c r="F78" s="3">
        <f t="shared" si="23"/>
        <v>0</v>
      </c>
      <c r="G78" s="3">
        <f t="shared" si="23"/>
        <v>0</v>
      </c>
      <c r="H78" s="3">
        <f t="shared" si="23"/>
        <v>0</v>
      </c>
      <c r="I78" s="3">
        <f t="shared" si="23"/>
        <v>0</v>
      </c>
    </row>
    <row r="79" spans="2:9" x14ac:dyDescent="0.2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109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3" spans="2:9" x14ac:dyDescent="0.2"/>
    <row r="164" spans="2:9" x14ac:dyDescent="0.2"/>
    <row r="165" spans="2:9" x14ac:dyDescent="0.2"/>
    <row r="166" spans="2:9" x14ac:dyDescent="0.2"/>
    <row r="167" spans="2:9" x14ac:dyDescent="0.2"/>
    <row r="168" spans="2:9" x14ac:dyDescent="0.2"/>
    <row r="169" spans="2:9" x14ac:dyDescent="0.2"/>
    <row r="170" spans="2:9" x14ac:dyDescent="0.2"/>
    <row r="171" spans="2:9" x14ac:dyDescent="0.2"/>
    <row r="172" spans="2:9" x14ac:dyDescent="0.2"/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G37"/>
  <sheetViews>
    <sheetView showGridLines="0" workbookViewId="0">
      <selection activeCell="C22" sqref="C22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12" style="1" customWidth="1"/>
    <col min="8" max="16384" width="12" style="1" hidden="1"/>
  </cols>
  <sheetData>
    <row r="1" spans="2:7" x14ac:dyDescent="0.2">
      <c r="B1" s="50" t="str">
        <f>'Notas de Disciplina Financiera'!A1</f>
        <v>Poder Legislativo del Estado de Guanajuato</v>
      </c>
      <c r="C1" s="50"/>
      <c r="D1" s="50"/>
      <c r="E1" s="40" t="s">
        <v>0</v>
      </c>
      <c r="F1" s="41">
        <f>'Notas de Disciplina Financiera'!D1</f>
        <v>2026</v>
      </c>
    </row>
    <row r="2" spans="2:7" x14ac:dyDescent="0.2">
      <c r="B2" s="50" t="s">
        <v>1</v>
      </c>
      <c r="C2" s="50"/>
      <c r="D2" s="50"/>
      <c r="E2" s="40" t="s">
        <v>2</v>
      </c>
      <c r="F2" s="41" t="str">
        <f>'Notas de Disciplina Financiera'!D2</f>
        <v>Trimestral</v>
      </c>
    </row>
    <row r="3" spans="2:7" x14ac:dyDescent="0.2">
      <c r="B3" s="50" t="str">
        <f>'Notas de Disciplina Financiera'!A3</f>
        <v>Correspondiente del 01 de enero al 31 de marzo de 2026</v>
      </c>
      <c r="C3" s="50"/>
      <c r="D3" s="50"/>
      <c r="E3" s="40" t="s">
        <v>4</v>
      </c>
      <c r="F3" s="41">
        <f>'Notas de Disciplina Financiera'!D3</f>
        <v>1</v>
      </c>
    </row>
    <row r="4" spans="2:7" x14ac:dyDescent="0.2"/>
    <row r="5" spans="2:7" ht="12" customHeight="1" x14ac:dyDescent="0.2">
      <c r="B5" s="43" t="s">
        <v>111</v>
      </c>
      <c r="C5" s="43"/>
    </row>
    <row r="6" spans="2:7" ht="15" x14ac:dyDescent="0.25">
      <c r="C6" s="58" t="s">
        <v>126</v>
      </c>
      <c r="D6" s="58"/>
      <c r="E6" s="58"/>
      <c r="F6" s="58"/>
      <c r="G6" s="58"/>
    </row>
    <row r="7" spans="2:7" x14ac:dyDescent="0.2"/>
    <row r="8" spans="2:7" x14ac:dyDescent="0.2"/>
    <row r="9" spans="2:7" x14ac:dyDescent="0.2"/>
    <row r="10" spans="2:7" x14ac:dyDescent="0.2"/>
    <row r="11" spans="2:7" x14ac:dyDescent="0.2"/>
    <row r="12" spans="2:7" x14ac:dyDescent="0.2"/>
    <row r="13" spans="2:7" x14ac:dyDescent="0.2"/>
    <row r="14" spans="2:7" x14ac:dyDescent="0.2"/>
    <row r="15" spans="2:7" x14ac:dyDescent="0.2"/>
    <row r="16" spans="2:7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</sheetData>
  <mergeCells count="4">
    <mergeCell ref="B1:D1"/>
    <mergeCell ref="B2:D2"/>
    <mergeCell ref="B3:D3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28"/>
  <sheetViews>
    <sheetView showGridLines="0" workbookViewId="0">
      <selection activeCell="A15" sqref="A15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12" style="1" customWidth="1"/>
    <col min="8" max="16384" width="12" style="1" hidden="1"/>
  </cols>
  <sheetData>
    <row r="1" spans="1:6" x14ac:dyDescent="0.2">
      <c r="B1" s="50" t="str">
        <f>'Notas de Disciplina Financiera'!A1</f>
        <v>Poder Legislativo del Estado de Guanajuato</v>
      </c>
      <c r="C1" s="50"/>
      <c r="D1" s="50"/>
      <c r="E1" s="40" t="s">
        <v>0</v>
      </c>
      <c r="F1" s="41">
        <f>'Notas de Disciplina Financiera'!D1</f>
        <v>2026</v>
      </c>
    </row>
    <row r="2" spans="1:6" x14ac:dyDescent="0.2">
      <c r="B2" s="50" t="s">
        <v>1</v>
      </c>
      <c r="C2" s="50"/>
      <c r="D2" s="50"/>
      <c r="E2" s="40" t="s">
        <v>2</v>
      </c>
      <c r="F2" s="41" t="str">
        <f>'Notas de Disciplina Financiera'!D2</f>
        <v>Trimestral</v>
      </c>
    </row>
    <row r="3" spans="1:6" x14ac:dyDescent="0.2">
      <c r="B3" s="50" t="str">
        <f>'Notas de Disciplina Financiera'!A3</f>
        <v>Correspondiente del 01 de enero al 31 de marzo de 2026</v>
      </c>
      <c r="C3" s="50"/>
      <c r="D3" s="50"/>
      <c r="E3" s="40" t="s">
        <v>4</v>
      </c>
      <c r="F3" s="41">
        <f>'Notas de Disciplina Financiera'!D3</f>
        <v>1</v>
      </c>
    </row>
    <row r="4" spans="1:6" x14ac:dyDescent="0.2"/>
    <row r="5" spans="1:6" x14ac:dyDescent="0.2">
      <c r="B5" s="43"/>
      <c r="C5" s="43" t="s">
        <v>16</v>
      </c>
    </row>
    <row r="6" spans="1:6" x14ac:dyDescent="0.2"/>
    <row r="7" spans="1:6" x14ac:dyDescent="0.2">
      <c r="B7" s="1" t="s">
        <v>112</v>
      </c>
    </row>
    <row r="8" spans="1:6" x14ac:dyDescent="0.2">
      <c r="B8" s="45" t="s">
        <v>113</v>
      </c>
    </row>
    <row r="9" spans="1:6" x14ac:dyDescent="0.2">
      <c r="A9" s="42"/>
      <c r="B9" s="47" t="s">
        <v>114</v>
      </c>
    </row>
    <row r="10" spans="1:6" x14ac:dyDescent="0.2">
      <c r="B10" s="47" t="s">
        <v>115</v>
      </c>
    </row>
    <row r="11" spans="1:6" x14ac:dyDescent="0.2"/>
    <row r="12" spans="1:6" ht="37.9" customHeight="1" x14ac:dyDescent="0.2">
      <c r="B12" s="59" t="s">
        <v>123</v>
      </c>
      <c r="C12" s="59"/>
      <c r="D12" s="59"/>
      <c r="E12" s="59"/>
      <c r="F12" s="59"/>
    </row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</sheetData>
  <mergeCells count="4">
    <mergeCell ref="B1:D1"/>
    <mergeCell ref="B2:D2"/>
    <mergeCell ref="B3:D3"/>
    <mergeCell ref="B12:F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22"/>
  <sheetViews>
    <sheetView showGridLines="0" workbookViewId="0">
      <selection activeCell="F16" sqref="F16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12" style="1" customWidth="1"/>
    <col min="8" max="16384" width="12" style="1" hidden="1"/>
  </cols>
  <sheetData>
    <row r="1" spans="1:6" x14ac:dyDescent="0.2">
      <c r="B1" s="50" t="str">
        <f>'Notas de Disciplina Financiera'!A1</f>
        <v>Poder Legislativo del Estado de Guanajuato</v>
      </c>
      <c r="C1" s="50"/>
      <c r="D1" s="50"/>
      <c r="E1" s="40" t="s">
        <v>0</v>
      </c>
      <c r="F1" s="41">
        <f>'Notas de Disciplina Financiera'!D1</f>
        <v>2026</v>
      </c>
    </row>
    <row r="2" spans="1:6" x14ac:dyDescent="0.2">
      <c r="B2" s="50" t="s">
        <v>1</v>
      </c>
      <c r="C2" s="50"/>
      <c r="D2" s="50"/>
      <c r="E2" s="40" t="s">
        <v>2</v>
      </c>
      <c r="F2" s="41" t="str">
        <f>'Notas de Disciplina Financiera'!D2</f>
        <v>Trimestral</v>
      </c>
    </row>
    <row r="3" spans="1:6" x14ac:dyDescent="0.2">
      <c r="B3" s="50" t="str">
        <f>'Notas de Disciplina Financiera'!A3</f>
        <v>Correspondiente del 01 de enero al 31 de marzo de 2026</v>
      </c>
      <c r="C3" s="50"/>
      <c r="D3" s="50"/>
      <c r="E3" s="40" t="s">
        <v>4</v>
      </c>
      <c r="F3" s="41">
        <f>'Notas de Disciplina Financiera'!D3</f>
        <v>1</v>
      </c>
    </row>
    <row r="4" spans="1:6" x14ac:dyDescent="0.2"/>
    <row r="5" spans="1:6" x14ac:dyDescent="0.2">
      <c r="B5" s="43"/>
      <c r="C5" s="43" t="s">
        <v>18</v>
      </c>
    </row>
    <row r="6" spans="1:6" x14ac:dyDescent="0.2"/>
    <row r="7" spans="1:6" x14ac:dyDescent="0.2">
      <c r="B7" s="1" t="s">
        <v>112</v>
      </c>
    </row>
    <row r="8" spans="1:6" x14ac:dyDescent="0.2">
      <c r="B8" s="45" t="s">
        <v>116</v>
      </c>
    </row>
    <row r="9" spans="1:6" x14ac:dyDescent="0.2">
      <c r="A9" s="42"/>
      <c r="B9" s="46" t="s">
        <v>117</v>
      </c>
    </row>
    <row r="10" spans="1:6" x14ac:dyDescent="0.2">
      <c r="B10" s="46" t="s">
        <v>118</v>
      </c>
    </row>
    <row r="11" spans="1:6" x14ac:dyDescent="0.2"/>
    <row r="12" spans="1:6" x14ac:dyDescent="0.2"/>
    <row r="13" spans="1:6" ht="12.75" x14ac:dyDescent="0.2">
      <c r="B13" s="51" t="s">
        <v>124</v>
      </c>
      <c r="C13" s="51"/>
      <c r="D13" s="51"/>
      <c r="E13" s="51"/>
      <c r="F13" s="51"/>
    </row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</sheetData>
  <mergeCells count="4">
    <mergeCell ref="B1:D1"/>
    <mergeCell ref="B2:D2"/>
    <mergeCell ref="B3:D3"/>
    <mergeCell ref="B13:F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33"/>
  <sheetViews>
    <sheetView showGridLines="0" workbookViewId="0">
      <selection activeCell="C24" sqref="C24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12" style="1" customWidth="1"/>
    <col min="8" max="16384" width="12" style="1" hidden="1"/>
  </cols>
  <sheetData>
    <row r="1" spans="1:6" x14ac:dyDescent="0.2">
      <c r="B1" s="50" t="str">
        <f>'Notas de Disciplina Financiera'!A1</f>
        <v>Poder Legislativo del Estado de Guanajuato</v>
      </c>
      <c r="C1" s="50"/>
      <c r="D1" s="50"/>
      <c r="E1" s="40" t="s">
        <v>0</v>
      </c>
      <c r="F1" s="41">
        <f>'Notas de Disciplina Financiera'!D1</f>
        <v>2026</v>
      </c>
    </row>
    <row r="2" spans="1:6" x14ac:dyDescent="0.2">
      <c r="B2" s="50" t="s">
        <v>1</v>
      </c>
      <c r="C2" s="50"/>
      <c r="D2" s="50"/>
      <c r="E2" s="40" t="s">
        <v>2</v>
      </c>
      <c r="F2" s="41" t="str">
        <f>'Notas de Disciplina Financiera'!D2</f>
        <v>Trimestral</v>
      </c>
    </row>
    <row r="3" spans="1:6" x14ac:dyDescent="0.2">
      <c r="B3" s="50" t="str">
        <f>'Notas de Disciplina Financiera'!A3</f>
        <v>Correspondiente del 01 de enero al 31 de marzo de 2026</v>
      </c>
      <c r="C3" s="50"/>
      <c r="D3" s="50"/>
      <c r="E3" s="40" t="s">
        <v>4</v>
      </c>
      <c r="F3" s="41">
        <f>'Notas de Disciplina Financiera'!D3</f>
        <v>1</v>
      </c>
    </row>
    <row r="4" spans="1:6" x14ac:dyDescent="0.2"/>
    <row r="5" spans="1:6" x14ac:dyDescent="0.2">
      <c r="B5" s="43"/>
      <c r="C5" s="43" t="s">
        <v>20</v>
      </c>
    </row>
    <row r="6" spans="1:6" x14ac:dyDescent="0.2"/>
    <row r="7" spans="1:6" x14ac:dyDescent="0.2">
      <c r="B7" s="1" t="s">
        <v>112</v>
      </c>
    </row>
    <row r="8" spans="1:6" x14ac:dyDescent="0.2">
      <c r="B8" s="45" t="s">
        <v>119</v>
      </c>
    </row>
    <row r="9" spans="1:6" x14ac:dyDescent="0.2">
      <c r="A9" s="42"/>
    </row>
    <row r="10" spans="1:6" x14ac:dyDescent="0.2"/>
    <row r="11" spans="1:6" x14ac:dyDescent="0.2"/>
    <row r="12" spans="1:6" ht="28.15" customHeight="1" x14ac:dyDescent="0.2">
      <c r="B12" s="59" t="s">
        <v>125</v>
      </c>
      <c r="C12" s="59"/>
      <c r="D12" s="59"/>
      <c r="E12" s="59"/>
      <c r="F12" s="59"/>
    </row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</sheetData>
  <mergeCells count="4">
    <mergeCell ref="B1:D1"/>
    <mergeCell ref="B2:D2"/>
    <mergeCell ref="B3:D3"/>
    <mergeCell ref="B12:F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2024-03-15T21:50:03Z</dcterms:created>
  <dcterms:modified xsi:type="dcterms:W3CDTF">2026-04-23T23:57:30Z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