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X:\1_DAF\01_Armonización Contable\2026\2do Trim\01_Armonización Contable\"/>
    </mc:Choice>
  </mc:AlternateContent>
  <xr:revisionPtr revIDLastSave="0" documentId="13_ncr:1_{A29DEF1E-C9A7-43E1-92F3-20715AF0284C}" xr6:coauthVersionLast="47" xr6:coauthVersionMax="47" xr10:uidLastSave="{00000000-0000-0000-0000-000000000000}"/>
  <bookViews>
    <workbookView xWindow="-120" yWindow="-120" windowWidth="29040" windowHeight="15720" xr2:uid="{00000000-000D-0000-FFFF-FFFF00000000}"/>
  </bookViews>
  <sheets>
    <sheet name="Notas a los Edos Financieros" sheetId="1" r:id="rId1"/>
    <sheet name="ACT" sheetId="3" r:id="rId2"/>
    <sheet name="ESF" sheetId="2" r:id="rId3"/>
    <sheet name="VHP" sheetId="4" r:id="rId4"/>
    <sheet name="EFE" sheetId="5" r:id="rId5"/>
    <sheet name="Conciliacion_Ig" sheetId="6" r:id="rId6"/>
    <sheet name="Conciliacion_Eg" sheetId="7" r:id="rId7"/>
  </sheets>
  <definedNames>
    <definedName name="_xlnm._FilterDatabase" localSheetId="1" hidden="1">ACT!$A$93:$C$212</definedName>
    <definedName name="_xlnm.Print_Area" localSheetId="1">ACT!$A$1:$E$223</definedName>
    <definedName name="_xlnm.Print_Area" localSheetId="4">EFE!$A$1:$E$148</definedName>
    <definedName name="_xlnm.Print_Area" localSheetId="2">ESF!$A$1:$J$180</definedName>
    <definedName name="_xlnm.Print_Area" localSheetId="0">'Notas a los Edos Financieros'!$A$1:$D$53</definedName>
    <definedName name="_xlnm.Print_Titles" localSheetId="1">ACT!$1:$6</definedName>
    <definedName name="_xlnm.Print_Titles" localSheetId="4">EFE!$1:$6</definedName>
    <definedName name="_xlnm.Print_Titles" localSheetId="2">ESF!$1:$5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7" l="1"/>
  <c r="C8" i="7"/>
  <c r="C40" i="7" s="1"/>
  <c r="C16" i="6"/>
  <c r="C8" i="6"/>
  <c r="C21" i="6" s="1"/>
  <c r="D136" i="5"/>
  <c r="C136" i="5"/>
  <c r="D134" i="5"/>
  <c r="C134" i="5"/>
  <c r="D124" i="5"/>
  <c r="C124" i="5"/>
  <c r="D116" i="5"/>
  <c r="C116" i="5"/>
  <c r="D114" i="5"/>
  <c r="C114" i="5"/>
  <c r="D112" i="5"/>
  <c r="C112" i="5"/>
  <c r="D106" i="5"/>
  <c r="C106" i="5"/>
  <c r="D103" i="5"/>
  <c r="C103" i="5"/>
  <c r="D102" i="5"/>
  <c r="C102" i="5"/>
  <c r="D101" i="5"/>
  <c r="C101" i="5"/>
  <c r="D99" i="5"/>
  <c r="C99" i="5"/>
  <c r="D93" i="5"/>
  <c r="C93" i="5"/>
  <c r="D91" i="5"/>
  <c r="C91" i="5"/>
  <c r="D90" i="5"/>
  <c r="C90" i="5"/>
  <c r="D81" i="5"/>
  <c r="C81" i="5"/>
  <c r="D75" i="5"/>
  <c r="C75" i="5"/>
  <c r="D72" i="5"/>
  <c r="C72" i="5"/>
  <c r="D63" i="5"/>
  <c r="C63" i="5"/>
  <c r="D62" i="5"/>
  <c r="C62" i="5"/>
  <c r="D50" i="5"/>
  <c r="C50" i="5"/>
  <c r="D49" i="5"/>
  <c r="D138" i="5" s="1"/>
  <c r="C49" i="5"/>
  <c r="C138" i="5" s="1"/>
  <c r="D38" i="5"/>
  <c r="C38" i="5"/>
  <c r="D29" i="5"/>
  <c r="C29" i="5"/>
  <c r="D21" i="5"/>
  <c r="D44" i="5" s="1"/>
  <c r="C21" i="5"/>
  <c r="C44" i="5" s="1"/>
  <c r="D16" i="5"/>
  <c r="C16" i="5"/>
  <c r="C26" i="4"/>
  <c r="C22" i="4"/>
  <c r="C17" i="4"/>
  <c r="C159" i="2"/>
  <c r="C134" i="2"/>
  <c r="C127" i="2"/>
  <c r="C123" i="2"/>
  <c r="C122" i="2"/>
  <c r="C121" i="2"/>
  <c r="G120" i="2"/>
  <c r="F120" i="2"/>
  <c r="E120" i="2"/>
  <c r="D120" i="2"/>
  <c r="C120" i="2"/>
  <c r="C119" i="2"/>
  <c r="C118" i="2"/>
  <c r="C117" i="2"/>
  <c r="C116" i="2"/>
  <c r="C115" i="2"/>
  <c r="C114" i="2"/>
  <c r="C113" i="2"/>
  <c r="C112" i="2"/>
  <c r="C111" i="2"/>
  <c r="G110" i="2"/>
  <c r="F110" i="2"/>
  <c r="E110" i="2"/>
  <c r="D110" i="2"/>
  <c r="C110" i="2"/>
  <c r="C103" i="2"/>
  <c r="C98" i="2"/>
  <c r="C82" i="2"/>
  <c r="E76" i="2"/>
  <c r="D76" i="2"/>
  <c r="C76" i="2"/>
  <c r="E64" i="2"/>
  <c r="D64" i="2"/>
  <c r="C64" i="2"/>
  <c r="E56" i="2"/>
  <c r="D56" i="2"/>
  <c r="C56" i="2"/>
  <c r="C41" i="2"/>
  <c r="C28" i="2"/>
  <c r="C27" i="2"/>
  <c r="C26" i="2"/>
  <c r="C25" i="2"/>
  <c r="C24" i="2"/>
  <c r="C23" i="2"/>
  <c r="C22" i="2"/>
  <c r="C21" i="2"/>
  <c r="C20" i="2"/>
  <c r="C211" i="3"/>
  <c r="D212" i="3" s="1"/>
  <c r="C210" i="3"/>
  <c r="C200" i="3"/>
  <c r="D209" i="3" s="1"/>
  <c r="D198" i="3"/>
  <c r="D197" i="3"/>
  <c r="D196" i="3"/>
  <c r="D195" i="3"/>
  <c r="C194" i="3"/>
  <c r="C191" i="3"/>
  <c r="D193" i="3" s="1"/>
  <c r="C182" i="3"/>
  <c r="D190" i="3" s="1"/>
  <c r="C178" i="3"/>
  <c r="D180" i="3" s="1"/>
  <c r="C176" i="3"/>
  <c r="C166" i="3" s="1"/>
  <c r="C173" i="3"/>
  <c r="D175" i="3" s="1"/>
  <c r="C170" i="3"/>
  <c r="D172" i="3" s="1"/>
  <c r="C167" i="3"/>
  <c r="D169" i="3" s="1"/>
  <c r="C163" i="3"/>
  <c r="C160" i="3"/>
  <c r="C156" i="3" s="1"/>
  <c r="D159" i="3"/>
  <c r="C157" i="3"/>
  <c r="D158" i="3" s="1"/>
  <c r="C153" i="3"/>
  <c r="D155" i="3" s="1"/>
  <c r="C147" i="3"/>
  <c r="D152" i="3" s="1"/>
  <c r="C145" i="3"/>
  <c r="D146" i="3" s="1"/>
  <c r="C142" i="3"/>
  <c r="D144" i="3" s="1"/>
  <c r="C138" i="3"/>
  <c r="D141" i="3" s="1"/>
  <c r="C133" i="3"/>
  <c r="D137" i="3" s="1"/>
  <c r="C130" i="3"/>
  <c r="D132" i="3" s="1"/>
  <c r="C127" i="3"/>
  <c r="C123" i="3" s="1"/>
  <c r="D126" i="3"/>
  <c r="D125" i="3"/>
  <c r="D124" i="3"/>
  <c r="C124" i="3"/>
  <c r="C113" i="3"/>
  <c r="D122" i="3" s="1"/>
  <c r="D112" i="3"/>
  <c r="D111" i="3"/>
  <c r="D110" i="3"/>
  <c r="D109" i="3"/>
  <c r="D108" i="3"/>
  <c r="D107" i="3"/>
  <c r="D106" i="3"/>
  <c r="D105" i="3"/>
  <c r="D104" i="3"/>
  <c r="C103" i="3"/>
  <c r="D103" i="3" s="1"/>
  <c r="C96" i="3"/>
  <c r="D102" i="3" s="1"/>
  <c r="D83" i="3"/>
  <c r="C83" i="3"/>
  <c r="D90" i="3" s="1"/>
  <c r="C81" i="3"/>
  <c r="D82" i="3" s="1"/>
  <c r="C79" i="3"/>
  <c r="D80" i="3" s="1"/>
  <c r="C73" i="3"/>
  <c r="C69" i="3" s="1"/>
  <c r="C70" i="3"/>
  <c r="D72" i="3" s="1"/>
  <c r="C64" i="3"/>
  <c r="D68" i="3" s="1"/>
  <c r="C58" i="3"/>
  <c r="D63" i="3" s="1"/>
  <c r="C57" i="3"/>
  <c r="D56" i="3"/>
  <c r="D55" i="3"/>
  <c r="D54" i="3"/>
  <c r="C48" i="3"/>
  <c r="D53" i="3" s="1"/>
  <c r="C39" i="3"/>
  <c r="D47" i="3" s="1"/>
  <c r="C36" i="3"/>
  <c r="D38" i="3" s="1"/>
  <c r="D35" i="3"/>
  <c r="C30" i="3"/>
  <c r="D34" i="3" s="1"/>
  <c r="C27" i="3"/>
  <c r="D29" i="3" s="1"/>
  <c r="C21" i="3"/>
  <c r="C10" i="3" s="1"/>
  <c r="D20" i="3"/>
  <c r="D19" i="3"/>
  <c r="D18" i="3"/>
  <c r="D17" i="3"/>
  <c r="D16" i="3"/>
  <c r="D15" i="3"/>
  <c r="D14" i="3"/>
  <c r="D13" i="3"/>
  <c r="D12" i="3"/>
  <c r="C11" i="3"/>
  <c r="D11" i="3" s="1"/>
  <c r="D47" i="5"/>
  <c r="D20" i="5"/>
  <c r="D8" i="5"/>
  <c r="D160" i="3" l="1"/>
  <c r="D161" i="3"/>
  <c r="D162" i="3"/>
  <c r="D165" i="3"/>
  <c r="D164" i="3"/>
  <c r="D163" i="3"/>
  <c r="D127" i="3"/>
  <c r="D128" i="3"/>
  <c r="D129" i="3"/>
  <c r="D176" i="3"/>
  <c r="D177" i="3"/>
  <c r="D178" i="3"/>
  <c r="D142" i="3"/>
  <c r="D179" i="3"/>
  <c r="D143" i="3"/>
  <c r="C181" i="3"/>
  <c r="D199" i="3"/>
  <c r="D145" i="3"/>
  <c r="D194" i="3"/>
  <c r="D130" i="3"/>
  <c r="D147" i="3"/>
  <c r="D200" i="3"/>
  <c r="D131" i="3"/>
  <c r="D148" i="3"/>
  <c r="D182" i="3"/>
  <c r="D201" i="3"/>
  <c r="D113" i="3"/>
  <c r="D149" i="3"/>
  <c r="D183" i="3"/>
  <c r="D202" i="3"/>
  <c r="C95" i="3"/>
  <c r="D114" i="3"/>
  <c r="D150" i="3"/>
  <c r="D167" i="3"/>
  <c r="D184" i="3"/>
  <c r="D203" i="3"/>
  <c r="D115" i="3"/>
  <c r="D133" i="3"/>
  <c r="D151" i="3"/>
  <c r="D168" i="3"/>
  <c r="D185" i="3"/>
  <c r="D204" i="3"/>
  <c r="D96" i="3"/>
  <c r="D116" i="3"/>
  <c r="D134" i="3"/>
  <c r="D186" i="3"/>
  <c r="D205" i="3"/>
  <c r="D97" i="3"/>
  <c r="D117" i="3"/>
  <c r="D135" i="3"/>
  <c r="D187" i="3"/>
  <c r="D206" i="3"/>
  <c r="D98" i="3"/>
  <c r="D118" i="3"/>
  <c r="D136" i="3"/>
  <c r="D153" i="3"/>
  <c r="D170" i="3"/>
  <c r="D188" i="3"/>
  <c r="D207" i="3"/>
  <c r="D99" i="3"/>
  <c r="D119" i="3"/>
  <c r="D154" i="3"/>
  <c r="D171" i="3"/>
  <c r="D189" i="3"/>
  <c r="D208" i="3"/>
  <c r="D100" i="3"/>
  <c r="D120" i="3"/>
  <c r="D101" i="3"/>
  <c r="D121" i="3"/>
  <c r="D138" i="3"/>
  <c r="D139" i="3"/>
  <c r="D173" i="3"/>
  <c r="D191" i="3"/>
  <c r="D140" i="3"/>
  <c r="D157" i="3"/>
  <c r="D174" i="3"/>
  <c r="D192" i="3"/>
  <c r="D211" i="3"/>
  <c r="C9" i="3"/>
  <c r="D73" i="3"/>
  <c r="D58" i="3"/>
  <c r="D74" i="3"/>
  <c r="D37" i="3"/>
  <c r="D75" i="3"/>
  <c r="D61" i="3"/>
  <c r="D36" i="3"/>
  <c r="D76" i="3"/>
  <c r="D77" i="3"/>
  <c r="D21" i="3"/>
  <c r="D39" i="3"/>
  <c r="D59" i="3"/>
  <c r="D78" i="3"/>
  <c r="D22" i="3"/>
  <c r="D40" i="3"/>
  <c r="D60" i="3"/>
  <c r="D23" i="3"/>
  <c r="D41" i="3"/>
  <c r="D79" i="3"/>
  <c r="D24" i="3"/>
  <c r="D42" i="3"/>
  <c r="D62" i="3"/>
  <c r="D25" i="3"/>
  <c r="D43" i="3"/>
  <c r="D26" i="3"/>
  <c r="D44" i="3"/>
  <c r="D81" i="3"/>
  <c r="D45" i="3"/>
  <c r="D64" i="3"/>
  <c r="D27" i="3"/>
  <c r="D46" i="3"/>
  <c r="D65" i="3"/>
  <c r="D28" i="3"/>
  <c r="D66" i="3"/>
  <c r="D67" i="3"/>
  <c r="D84" i="3"/>
  <c r="D48" i="3"/>
  <c r="D85" i="3"/>
  <c r="D30" i="3"/>
  <c r="D49" i="3"/>
  <c r="D86" i="3"/>
  <c r="D31" i="3"/>
  <c r="D50" i="3"/>
  <c r="D87" i="3"/>
  <c r="D32" i="3"/>
  <c r="D51" i="3"/>
  <c r="D70" i="3"/>
  <c r="D88" i="3"/>
  <c r="D33" i="3"/>
  <c r="D52" i="3"/>
  <c r="D71" i="3"/>
  <c r="D89" i="3"/>
  <c r="A3" i="3"/>
  <c r="A3" i="2"/>
  <c r="E1" i="3"/>
  <c r="E3" i="5"/>
  <c r="E2" i="5"/>
  <c r="E1" i="5"/>
  <c r="E3" i="4"/>
  <c r="E2" i="4"/>
  <c r="E1" i="4"/>
  <c r="E3" i="3"/>
  <c r="E2" i="3"/>
  <c r="A1" i="3"/>
  <c r="H3" i="2"/>
  <c r="H2" i="2"/>
  <c r="H1" i="2"/>
  <c r="D14" i="2" s="1"/>
  <c r="E14" i="2" s="1"/>
  <c r="F14" i="2" s="1"/>
  <c r="G14" i="2" s="1"/>
  <c r="A1" i="2"/>
  <c r="C94" i="3" l="1"/>
  <c r="A1" i="7"/>
  <c r="A1" i="6"/>
  <c r="A1" i="5"/>
  <c r="A1" i="4"/>
  <c r="A3" i="7"/>
  <c r="A3" i="6"/>
  <c r="A3" i="5"/>
  <c r="A3" i="4"/>
</calcChain>
</file>

<file path=xl/sharedStrings.xml><?xml version="1.0" encoding="utf-8"?>
<sst xmlns="http://schemas.openxmlformats.org/spreadsheetml/2006/main" count="834" uniqueCount="561">
  <si>
    <t>Ejercicio:</t>
  </si>
  <si>
    <t>Notas de Desglose y Memoria</t>
  </si>
  <si>
    <t>Periodicidad:</t>
  </si>
  <si>
    <t>Corte:</t>
  </si>
  <si>
    <t>(Cifras en Pesos)</t>
  </si>
  <si>
    <t>NOTAS</t>
  </si>
  <si>
    <t>DESCRIPCIÓN</t>
  </si>
  <si>
    <t>I. NOTAS DE DESGLOSE:</t>
  </si>
  <si>
    <t>INFORMACION CONTABLE</t>
  </si>
  <si>
    <t>ACT-01</t>
  </si>
  <si>
    <t>INGRESOS Y OTROS BENEFICIOS</t>
  </si>
  <si>
    <t>ACT-02</t>
  </si>
  <si>
    <t>GASTOS Y OTRAS PERDIDAS</t>
  </si>
  <si>
    <t>ESF-01</t>
  </si>
  <si>
    <t>FONDOS CON AFECTACIÓN ESPECÍFICA E INVERSIONES FINANCIERAS</t>
  </si>
  <si>
    <t>ESF-02</t>
  </si>
  <si>
    <t>CONTRIBUCIONES POR RECUPERAR</t>
  </si>
  <si>
    <t>ESF-03</t>
  </si>
  <si>
    <t>CONTRIBUCIONES POR RECUPERAR CORTO PLAZO</t>
  </si>
  <si>
    <t>ESF-04</t>
  </si>
  <si>
    <t>BIENES DISPONIBLES PARA SU TRANSFORMACIÓN ESTIMACIONES Y DETERIOROS (INVENTARIOS)</t>
  </si>
  <si>
    <t>ESF-05</t>
  </si>
  <si>
    <t>ALMACENES</t>
  </si>
  <si>
    <t>ESF-06</t>
  </si>
  <si>
    <t>FIDEICOMISOS, MANDATOS Y CONTRATOS ANÁLOGOS</t>
  </si>
  <si>
    <t>ESF-07</t>
  </si>
  <si>
    <t>PARTICIPACIONES Y APORTACIONES DE CAPITAL</t>
  </si>
  <si>
    <t>ESF-08</t>
  </si>
  <si>
    <t>BIENES MUEBLES E INMUEBLES</t>
  </si>
  <si>
    <t>ESF-09</t>
  </si>
  <si>
    <t>INTANGIBLES Y DIFERIDOS</t>
  </si>
  <si>
    <t>ESF-10</t>
  </si>
  <si>
    <t>ESTIMACIONES Y DETERIOROS</t>
  </si>
  <si>
    <t>ESF-11</t>
  </si>
  <si>
    <t>OTROS ACTIVOS</t>
  </si>
  <si>
    <t>ESF-12</t>
  </si>
  <si>
    <t>CUENTAS Y DOCUMENTOS POR PAGAR</t>
  </si>
  <si>
    <t>ESF-13</t>
  </si>
  <si>
    <t>FONDOS Y BIENES DE TERCEROS</t>
  </si>
  <si>
    <t>ESF-14</t>
  </si>
  <si>
    <t>PASIVOS DIFERIDOS</t>
  </si>
  <si>
    <t>ESF-15</t>
  </si>
  <si>
    <t>PROVISIONES</t>
  </si>
  <si>
    <t>ESF-16</t>
  </si>
  <si>
    <t>OTROS PASIVOS</t>
  </si>
  <si>
    <t>VHP-01</t>
  </si>
  <si>
    <t>PATRIMONIO CONTRIBUIDO</t>
  </si>
  <si>
    <t>VHP-02</t>
  </si>
  <si>
    <t>PATRIMONIO GENERADO</t>
  </si>
  <si>
    <t>EFE-01</t>
  </si>
  <si>
    <t>EFECTIVO Y EQUIVALENTES</t>
  </si>
  <si>
    <t>EFE-02</t>
  </si>
  <si>
    <t>ADQ. DE ACT. DE INVERSIÓN EFECTIVAMENTE PAGADAS</t>
  </si>
  <si>
    <t>EFE-03</t>
  </si>
  <si>
    <t>CONCILIACION DE FLUJOS DE EFECTIVO NETOS</t>
  </si>
  <si>
    <t>Conciliacion_Ig</t>
  </si>
  <si>
    <t>CONCILIACIÓN ENTRE LOS INGRESOS PRESUPUESTARIOS Y CONTABLES</t>
  </si>
  <si>
    <t>Conciliacion_Eg</t>
  </si>
  <si>
    <t>CONCILIACIÓN ENTRE LOS EGRESOS PRESUPUESTARIOS Y LOS GASTOS CONTABLES</t>
  </si>
  <si>
    <t>II. DE MEMORIA (DE ORDEN):</t>
  </si>
  <si>
    <t>Memoria</t>
  </si>
  <si>
    <t>CONTABLES</t>
  </si>
  <si>
    <t>PRESUPUESTARIAS</t>
  </si>
  <si>
    <t>INGRESOS</t>
  </si>
  <si>
    <t>EGRESOS</t>
  </si>
  <si>
    <t>Bajo protesta de decir verdad declaramos que los Estados Financieros y sus notas, son razonablemente correctos y son responsabilidad del emisor.</t>
  </si>
  <si>
    <t>Notas de Desglose Estado de Actividades</t>
  </si>
  <si>
    <t>Notas</t>
  </si>
  <si>
    <t>ACT-01 INGRESOS y OTROS BENEFICIOS</t>
  </si>
  <si>
    <t>Cuenta</t>
  </si>
  <si>
    <t>Nombre de la Cuenta</t>
  </si>
  <si>
    <t>Monto</t>
  </si>
  <si>
    <t>%</t>
  </si>
  <si>
    <t>Explicación</t>
  </si>
  <si>
    <t>INGRESOS DE GESTION</t>
  </si>
  <si>
    <t>Impuestos</t>
  </si>
  <si>
    <t>Impuestos Sobre los Ingresos</t>
  </si>
  <si>
    <t>Impuestos Sobre el Patrimonio</t>
  </si>
  <si>
    <t>Impuestos Sobre la Producción, el Consumo y las Transacciones</t>
  </si>
  <si>
    <t>Impuestos al Comercio Exterior</t>
  </si>
  <si>
    <t>Impuestos Sobre Nóminas y Asimilables</t>
  </si>
  <si>
    <t>Impuestos Ecológicos</t>
  </si>
  <si>
    <t>Accesorios de Impuestos</t>
  </si>
  <si>
    <t>Impuestos no Comprendidos en la Ley de Ingresos Vigente, Causados en Ejercicios Fiscales Anteriores Pendientes de Liquidación o Pago</t>
  </si>
  <si>
    <t>Otros Impuestos</t>
  </si>
  <si>
    <t>Cuotas y Aportaciones de Seguridad Social</t>
  </si>
  <si>
    <t>Aportaciones para Fondos de Vivienda</t>
  </si>
  <si>
    <t>Cuotas para la Seguridad Social</t>
  </si>
  <si>
    <t>Cuotas de Ahorro para el Retiro</t>
  </si>
  <si>
    <t>Accesorios de Cuotas y Aportaciones de Seguridad Social</t>
  </si>
  <si>
    <t>Otras Cuotas y Aportaciones para la Seguridad Social</t>
  </si>
  <si>
    <t>Contribuciones de Mejoras</t>
  </si>
  <si>
    <t>Contribuciones de Mejoras por Obras Públicas</t>
  </si>
  <si>
    <t>Contribuciones de Mejoras no Comprendidas en la Ley de Ingresos Vigente, Causadas en Ejercicios Fiscales Anteriores Pendientes de Liquidación o Pago</t>
  </si>
  <si>
    <t>Derechos</t>
  </si>
  <si>
    <t>Derechos por el Uso, Goce, Aprovechamiento o Explotación de Bienes de Dominio Público</t>
  </si>
  <si>
    <t>Derechos por Prestación de Servicios</t>
  </si>
  <si>
    <t>Accesorios de Derechos</t>
  </si>
  <si>
    <t>Derechos no Comprendidos en la Ley de Ingresos Vigente, Causados en Ejercicios Fiscales Anteriores Pendientes de Liquidación o Pago</t>
  </si>
  <si>
    <t>Otros Derechos</t>
  </si>
  <si>
    <t>Productos</t>
  </si>
  <si>
    <t>Productos no Comprendidos en la Ley de Ingresos Vigente, Causados en Ejercicios Fiscales Anteriores Pendientes de Liquidación o Pago</t>
  </si>
  <si>
    <t>Aprovechamientos</t>
  </si>
  <si>
    <t>Incentivos Derivados de la Colaboración Fiscal</t>
  </si>
  <si>
    <t>Multas</t>
  </si>
  <si>
    <t>Indemnizaciones</t>
  </si>
  <si>
    <t>Reintegros</t>
  </si>
  <si>
    <t>Aprovechamientos Provenientes de Obras Públicas</t>
  </si>
  <si>
    <t>Aprovechamientos no Comprendidos en la Ley de Ingresos Vigente, Causados en Ejercicios Fiscales Anteriores Pendientes de Liquidación o Pago</t>
  </si>
  <si>
    <t>Accesorios de Aprovechamientos</t>
  </si>
  <si>
    <t>Otros Aprovechamientos</t>
  </si>
  <si>
    <t>Ingresos por Venta de Bienes y Prestación de Servicios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</si>
  <si>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</si>
  <si>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</si>
  <si>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</si>
  <si>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</si>
  <si>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</si>
  <si>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</si>
  <si>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</si>
  <si>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</si>
  <si>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</si>
  <si>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</si>
  <si>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Participaciones</t>
  </si>
  <si>
    <t>Aportaciones</t>
  </si>
  <si>
    <t>Convenios</t>
  </si>
  <si>
    <t>Incentivos derivados de la Colaboración Fiscal</t>
  </si>
  <si>
    <t>Fondos Distintos de Aportaciones</t>
  </si>
  <si>
    <t>Transferencias, Asignaciones, Subsidios y Otras ayudas</t>
  </si>
  <si>
    <t>Transferencias Internas y Asignaciones del Sector Público</t>
  </si>
  <si>
    <t>Subsidios y Subvenciones</t>
  </si>
  <si>
    <t>Pensiones y Jubilaciones</t>
  </si>
  <si>
    <t>Transferencias del Fondo Mexicano del Petróleo para la Estabilización y el Desarrollo</t>
  </si>
  <si>
    <t>OTROS INGRESOS Y BENEFICIOS</t>
  </si>
  <si>
    <t>Ingresos Financieros</t>
  </si>
  <si>
    <t>Intereses Ganados de Títulos, Valores y demás Instrumentos Financieros</t>
  </si>
  <si>
    <t>Otros Ingresos Financieros</t>
  </si>
  <si>
    <t>Incremento por Variación de Inventarios</t>
  </si>
  <si>
    <t>Incremento por Variación de Inventarios de Mercancías para Venta</t>
  </si>
  <si>
    <t>Incremento por Variación de Inventarios de Mercancías Terminadas</t>
  </si>
  <si>
    <t>Incremento por Variación de Inventarios de Mercancías en Proceso de Elaboración</t>
  </si>
  <si>
    <t>Incremento por Variación de Inventarios de Materias Primas, Materiales y Suministros para Producción</t>
  </si>
  <si>
    <t>Incremento por Variación de Almacén de Materias Primas, Materiales y Suministros de Consumo</t>
  </si>
  <si>
    <t>Disminución del Exceso de Estimaciones por Pérdida o Deterioro u Obsolescencia</t>
  </si>
  <si>
    <t>Disminución del Exceso de Provisiones</t>
  </si>
  <si>
    <t>Otros Ingresos y Beneficios Varios</t>
  </si>
  <si>
    <t>Bonificaciones y Descuentos Obtenidos</t>
  </si>
  <si>
    <t>Diferencias por Tipo de Cambio a Favor</t>
  </si>
  <si>
    <t>Diferencias de Cotizaciones a Favor en Valores Negociables</t>
  </si>
  <si>
    <t>Resultado por Posición Monetaria</t>
  </si>
  <si>
    <t>Utilidades por Participación Patrimonial</t>
  </si>
  <si>
    <t>Diferencias por Reestructuración de Deuda Pública a Favor</t>
  </si>
  <si>
    <t>ACT-02 GASTOS Y OTRAS PERDIDAS</t>
  </si>
  <si>
    <t>GASTOS DE FUNCIONAMIENTO</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</si>
  <si>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</si>
  <si>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</si>
  <si>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</si>
  <si>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</si>
  <si>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</si>
  <si>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</si>
  <si>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</si>
  <si>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</si>
  <si>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</si>
  <si>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</si>
  <si>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</si>
  <si>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</si>
  <si>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</si>
  <si>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</si>
  <si>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</si>
  <si>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</si>
  <si>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</si>
  <si>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</si>
  <si>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</si>
  <si>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</si>
  <si>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</si>
  <si>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</si>
  <si>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</si>
  <si>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</si>
  <si>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</si>
  <si>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</si>
  <si>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</si>
  <si>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</si>
  <si>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</si>
  <si>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Asignaciones al Sector Público</t>
  </si>
  <si>
    <t>Transferencias Internas al Sector Público</t>
  </si>
  <si>
    <t>Transferencias al Resto del Sector Público</t>
  </si>
  <si>
    <t>Transferencias a Entidades Paraestatales</t>
  </si>
  <si>
    <t>Transferencias a Entidades Federativas y Municipios</t>
  </si>
  <si>
    <t>Subsidios</t>
  </si>
  <si>
    <t>Subvenciones</t>
  </si>
  <si>
    <t>Ayudas Sociales</t>
  </si>
  <si>
    <t>Ayudas Sociales a Personas</t>
  </si>
  <si>
    <t>Becas</t>
  </si>
  <si>
    <t>Ayudas Sociales a Instituciones</t>
  </si>
  <si>
    <t>Ayudas Sociales por Desastres Naturales y Otros Siniestros</t>
  </si>
  <si>
    <t>Pensiones</t>
  </si>
  <si>
    <t>Jubilaciones</t>
  </si>
  <si>
    <t>Otras Pensiones y Jubilaciones</t>
  </si>
  <si>
    <t>Transferencias a Fideicomisos, Mandatos y Contratos Análogos</t>
  </si>
  <si>
    <t>Transferencias a Fideicomisos, Mandatos y Contratos Análogos al Gobierno</t>
  </si>
  <si>
    <t>Transferencias a Fideicomisos, Mandatos y Contratos Análogos a Entidades Paraestatales</t>
  </si>
  <si>
    <t>Transferencias a la Seguridad Social</t>
  </si>
  <si>
    <t>Transferencias por Obligaciones de Ley</t>
  </si>
  <si>
    <t>Donativos</t>
  </si>
  <si>
    <t>Donativos a Instituciones sin Fines de Lucro</t>
  </si>
  <si>
    <t>Donativos a Entidades Federativas y Municipios</t>
  </si>
  <si>
    <t>Donativos a Fideicomiso, Mandatos y Contratos Análogos Privados</t>
  </si>
  <si>
    <t>Donativos a Fideicomiso, Mandatos y Contratos Análogos Estatales</t>
  </si>
  <si>
    <t>Donativos Internacionales</t>
  </si>
  <si>
    <t>Transferencias al Exterior</t>
  </si>
  <si>
    <t>Transferencias al Exterior a Gobiernos Extranjeros y Organismos Internacionales</t>
  </si>
  <si>
    <t>Transferencias al Sector Privado Externo</t>
  </si>
  <si>
    <t>PARTICIPACIONES Y APORTACIONES</t>
  </si>
  <si>
    <t>Participaciones de la Federación a Entidades Federativas y Municipios</t>
  </si>
  <si>
    <t>Participaciones de las Entidades Federativas a los Municipios</t>
  </si>
  <si>
    <t>Aportaciones de la Federación a Entidades Federativas y Municipios</t>
  </si>
  <si>
    <t>Aportaciones de las Entidades Federativas a los Municipios</t>
  </si>
  <si>
    <t>Convenios de Reasignación</t>
  </si>
  <si>
    <t>Convenios de Descentralización y Otros</t>
  </si>
  <si>
    <t>INTERESES, COMISIONES Y OTROS GASTOS DE LA DEUDA PUBLICA</t>
  </si>
  <si>
    <t>Intereses de la Deuda Pública</t>
  </si>
  <si>
    <t>Intereses de la Deuda Pública Interna</t>
  </si>
  <si>
    <t>Intereses de la Deuda Pública Externa</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</si>
  <si>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</si>
  <si>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</si>
  <si>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</si>
  <si>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</si>
  <si>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</si>
  <si>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</si>
  <si>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</si>
  <si>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Apoyos Financieros</t>
  </si>
  <si>
    <t>Apoyos Financieros a Intermediarios</t>
  </si>
  <si>
    <t>Apoyo Financieros a Ahorradores y Deudores del Sistema Financiero Nacional</t>
  </si>
  <si>
    <t>OTROS GASTOS Y PERDIDAS EXTRAORDINARIAS</t>
  </si>
  <si>
    <t>Estimaciones, Depreciaciones, Deterioros, Obsolescencia y Amortizaciones</t>
  </si>
  <si>
    <t>Estimaciones por Pérdida o Deterioro de Activos Circulantes</t>
  </si>
  <si>
    <t>Estimaciones por Pérdida o Deterioro de Activo no Circulante</t>
  </si>
  <si>
    <t>Depreciación de Bienes Inmuebles</t>
  </si>
  <si>
    <t>Depreciación de Infraestructura</t>
  </si>
  <si>
    <t>Depreciación de Bienes Muebles</t>
  </si>
  <si>
    <t>Deterioro de los Activos Biológicos</t>
  </si>
  <si>
    <t>Amortización de Activos Intangibles</t>
  </si>
  <si>
    <t>Disminución de Bienes por pérdida, obsolescencia y deterioro</t>
  </si>
  <si>
    <t>Provisiones</t>
  </si>
  <si>
    <t>Provisiones de Pasivos a Corto Plazo</t>
  </si>
  <si>
    <t>Provisiones de Pasivos a Largo Plazo</t>
  </si>
  <si>
    <t>Disminución de Inventarios</t>
  </si>
  <si>
    <t>Disminución de Inventarios de Mercancías para Venta</t>
  </si>
  <si>
    <t>Disminución de Inventarios de Mercancías Terminadas</t>
  </si>
  <si>
    <t>Disminución de Inventarios de Mercancías en Proceso de Elaboración</t>
  </si>
  <si>
    <t>Disminución de Inventarios de Materias Primas, Materiales y Suministros para Producción</t>
  </si>
  <si>
    <t>Disminución de Almacén de Materiales y Suministros de Consumo</t>
  </si>
  <si>
    <t>Otros Gastos</t>
  </si>
  <si>
    <t>Gastos de Ejercicios Anteriores</t>
  </si>
  <si>
    <t>Pérdidas por Responsabilidades</t>
  </si>
  <si>
    <t>Bonificaciones y Descuentos Otorgados</t>
  </si>
  <si>
    <t>Diferencias por Tipo de Cambio Negativas</t>
  </si>
  <si>
    <t>Diferencias de Cotizaciones Negativas en Valores Negociables</t>
  </si>
  <si>
    <t>Pérdidas por Participación Patrimonial</t>
  </si>
  <si>
    <t>Diferencias por Reestructuración de Deuda Pública Negativas</t>
  </si>
  <si>
    <t>Otros Gastos Varios</t>
  </si>
  <si>
    <t>INVERSIÓN PÚBLICA</t>
  </si>
  <si>
    <t>Inversión Pública no Capitalizable</t>
  </si>
  <si>
    <t>Construcción en Bienes no Capitalizable</t>
  </si>
  <si>
    <t>Notas de Desglose Estado de Situación Financiera</t>
  </si>
  <si>
    <t>ESF-01 FONDOS CON AFECTACIÓN ESPECÍFICA E INVERSIONES FINANCIERAS</t>
  </si>
  <si>
    <t>Tipo</t>
  </si>
  <si>
    <t>Inversiones Temporales (Hasta 3 meses)</t>
  </si>
  <si>
    <t>Fondos con Afectación Específica</t>
  </si>
  <si>
    <t>Inversiones Financieras de Corto Plazo</t>
  </si>
  <si>
    <t>ESF-02 CONTRIBUCIONES POR RECUPERAR</t>
  </si>
  <si>
    <t>Factibilidad de Cobro</t>
  </si>
  <si>
    <t>Cuentas por Cobrar a Corto Plazo</t>
  </si>
  <si>
    <t>Ingresos por Recuperar a Corto Plazo</t>
  </si>
  <si>
    <t>ESF-03 CONTRIBUCIONES POR RECUPERAR CORTO PLAZO</t>
  </si>
  <si>
    <t>A 90 Días</t>
  </si>
  <si>
    <t>A 180 Días</t>
  </si>
  <si>
    <t>A 365 Días</t>
  </si>
  <si>
    <t>+ 365 Días</t>
  </si>
  <si>
    <t>Característica</t>
  </si>
  <si>
    <t>Deudores Diversos por Cobrar a Corto Plazo</t>
  </si>
  <si>
    <t>Deudores por Anticipos de la Tesorería a Corto Plazo</t>
  </si>
  <si>
    <t>Préstamos Otorgados a Corto Plazo</t>
  </si>
  <si>
    <t>Otros Derechos a Recibir Efectivo o Equivalentes a Corto Plazo</t>
  </si>
  <si>
    <t>Anticipo a Proveedores por Adquisición de Bienes y Prestación de Servicios a Corto Plazo</t>
  </si>
  <si>
    <t>Anticipo a Proveedores por Adquisición de Bienes Inmuebles y Muebles a Corto Plazo</t>
  </si>
  <si>
    <t>Anticipo a Proveedores por Adquisición de Bienes Intangibles a Corto Plazo</t>
  </si>
  <si>
    <t>Anticipo a Contratistas por Obras Públicas a Corto Plazo</t>
  </si>
  <si>
    <t>Otros Derechos a Recibir Bienes o Servicios a Corto Plazo</t>
  </si>
  <si>
    <t>ESF-04 BIENES DISPONIBLES PARA SU TRANSFORMACIÓN ESTIMACIONES Y DETERIOROS (INVENTARIOS)</t>
  </si>
  <si>
    <t>Sistema de Costeo</t>
  </si>
  <si>
    <t>Método de Valuación</t>
  </si>
  <si>
    <t>Impacto de Información Financiera</t>
  </si>
  <si>
    <t>Inventarios</t>
  </si>
  <si>
    <t>Inventario de Mercancías para Venta</t>
  </si>
  <si>
    <t>Inventario de Mercancías Terminadas</t>
  </si>
  <si>
    <t>Inventario de Mercancías en Proceso de Elaboración</t>
  </si>
  <si>
    <t>Inventario de Materias Primas, Materiales y Suministros para Producción</t>
  </si>
  <si>
    <t>Bienes en Tránsito</t>
  </si>
  <si>
    <t>ESF-05 ALMACENES</t>
  </si>
  <si>
    <t>Conveniencia de Aplicación</t>
  </si>
  <si>
    <t>Almacenes</t>
  </si>
  <si>
    <t>Almacén de Materiales y Suministros de Consumo</t>
  </si>
  <si>
    <t>ESF-06 FIDEICOMISOS, MANDATOS Y CONTRATOS ANÁLOGOS</t>
  </si>
  <si>
    <t>Fideicomisos, Mandatos y Contratos Análogos</t>
  </si>
  <si>
    <t>ESF-07 PARTICIPACIONES Y APORTACIONES DE CAPITAL</t>
  </si>
  <si>
    <t>Inversiones a Largo Plazo</t>
  </si>
  <si>
    <t>Títulos y Valores a Largo Plazo</t>
  </si>
  <si>
    <t>Participaciones y Aportaciones de Capital</t>
  </si>
  <si>
    <t>ESF-08 BIENES MUEBLES E INMUEBLES</t>
  </si>
  <si>
    <t>Dep. Gasto</t>
  </si>
  <si>
    <t>Dep. Acumulada</t>
  </si>
  <si>
    <t>Método de depreciación</t>
  </si>
  <si>
    <t>Tasas determinada</t>
  </si>
  <si>
    <t>Criterios</t>
  </si>
  <si>
    <t>Estado del bien</t>
  </si>
  <si>
    <t>Características</t>
  </si>
  <si>
    <t>Bienes Inmuebles, Infraestructura y Construcciones en Proceso</t>
  </si>
  <si>
    <t>Terrenos</t>
  </si>
  <si>
    <t>Viviendas</t>
  </si>
  <si>
    <t>Edificios no Habitacionales</t>
  </si>
  <si>
    <t>Infraestructura</t>
  </si>
  <si>
    <t>Construcciones en Proceso en Bienes de Dominio Público</t>
  </si>
  <si>
    <t>Construcciones en Proceso en Bienes Propios</t>
  </si>
  <si>
    <t>Otros Bienes Inmuebles</t>
  </si>
  <si>
    <t>Bienes Muebles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</si>
  <si>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</si>
  <si>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</si>
  <si>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</si>
  <si>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</si>
  <si>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</si>
  <si>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</si>
  <si>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Colecciones, Obras de Arte y Objetos Valiosos</t>
  </si>
  <si>
    <t>Activos Biológicos</t>
  </si>
  <si>
    <t>ESF-09 INTANGIBLES Y DIFERIDOS</t>
  </si>
  <si>
    <t>Amort. Gasto</t>
  </si>
  <si>
    <t>Amort. Acum</t>
  </si>
  <si>
    <t>Métodos aplicados</t>
  </si>
  <si>
    <t>Tasas Aplicada</t>
  </si>
  <si>
    <t>Activos Intangibles</t>
  </si>
  <si>
    <t>Software</t>
  </si>
  <si>
    <t>Patentes, Marcas y Derechos</t>
  </si>
  <si>
    <t>Concesiones y Franquicias</t>
  </si>
  <si>
    <t>Licencias</t>
  </si>
  <si>
    <t>Otros Activos Intangibles</t>
  </si>
  <si>
    <t>Activos Diferidos</t>
  </si>
  <si>
    <t>Estudios, Formulación y Evaluación de Proyectos</t>
  </si>
  <si>
    <t>Derechos Sobre Bienes en Régimen de Arrendamiento Financiero</t>
  </si>
  <si>
    <t>Gastos Pagados por Adelantado a Largo Plazo</t>
  </si>
  <si>
    <t>Anticipos a Largo Plazo</t>
  </si>
  <si>
    <t>Beneficios al Retiro de Empleados Pagados por Adelantado</t>
  </si>
  <si>
    <t>Otros Activos Diferidos</t>
  </si>
  <si>
    <t>ESF-10 ESTIMACIONES Y DETERIOROS</t>
  </si>
  <si>
    <t>Estimación por Pérdida o Deterioro de Activos Circulantes</t>
  </si>
  <si>
    <t>Estimaciones para Cuentas Incobrables por Derechos a Recibir Efectivo o Equivalentes</t>
  </si>
  <si>
    <t>Estimación por Deterioro de Inventarios</t>
  </si>
  <si>
    <t>ESF-11 OTROS ACTIVOS</t>
  </si>
  <si>
    <t>Otros Activos Circulantes</t>
  </si>
  <si>
    <t>Valores en Garantía</t>
  </si>
  <si>
    <t>Bienes en Garantía (excluye depósitos de fondos)</t>
  </si>
  <si>
    <t>Bienes derivados de embargos, decomisos, aseguramientos y dación en pago</t>
  </si>
  <si>
    <t>Adquisición con Fondos de Terceros</t>
  </si>
  <si>
    <t>Otros Activos no Circulantes</t>
  </si>
  <si>
    <t>Bienes en Concesión</t>
  </si>
  <si>
    <t>Bienes en Arrendamiento Financiero</t>
  </si>
  <si>
    <t>Bienes en Comodato</t>
  </si>
  <si>
    <t>ESF-12 CUENTAS Y DOCUMENTOS POR PAGAR</t>
  </si>
  <si>
    <t>Más 365 Días</t>
  </si>
  <si>
    <t>Cuentas por Pagar a Corto Plazo</t>
  </si>
  <si>
    <t>Servicios Personales por Pagar a Corto Plazo</t>
  </si>
  <si>
    <t>Proveedores por Pagar a Corto Plazo</t>
  </si>
  <si>
    <t>Contratistas por Obras Públicas por Pagar a Corto Plazo</t>
  </si>
  <si>
    <t>Participaciones y Aportaciones por Pagar a Corto Plazo</t>
  </si>
  <si>
    <t>Transferencias Otorgadas por Pagar a Corto Plazo</t>
  </si>
  <si>
    <t>Intereses, Comisiones y Otros Gastos de la Deuda Pública por Pagar a Corto Plazo</t>
  </si>
  <si>
    <t>Retenciones y Contribuciones por Pagar a Corto Plazo</t>
  </si>
  <si>
    <t>Devoluciones de la Ley de Ingresos por Pagar a Corto Plazo</t>
  </si>
  <si>
    <t>Otras Cuentas por Pagar a Corto Plazo</t>
  </si>
  <si>
    <t>Documentos por Pagar a Corto Plazo</t>
  </si>
  <si>
    <t>Documentos Comerciales por Pagar a Corto Plazo</t>
  </si>
  <si>
    <t>Documentos con Contratistas por Obras Públicas por Pagar a Corto Plazo</t>
  </si>
  <si>
    <t>Otros Documentos por Pagar a Corto Plazo</t>
  </si>
  <si>
    <t>ESF-13 FONDOS Y BIENES DE TERCEROS</t>
  </si>
  <si>
    <t>Naturaleza</t>
  </si>
  <si>
    <t>Fondos y Bienes de Terceros en Garantía y/o Administración a Corto Plazo</t>
  </si>
  <si>
    <t>Fondos en Garantía a Corto Plazo</t>
  </si>
  <si>
    <t>Fondos en Administración a Corto Plazo</t>
  </si>
  <si>
    <t>Fondos Contingentes a Corto Plazo</t>
  </si>
  <si>
    <t>Fondos de Fideicomisos, Mandatos y Contratos Análogos a Corto Plazo</t>
  </si>
  <si>
    <t>Otros Fondos de Terceros en Garantía y/o Administración a Corto Plazo</t>
  </si>
  <si>
    <t>Valores y Bienes en Garantía a Corto Plazo</t>
  </si>
  <si>
    <t>Fondos y Bienes de Terceros en Garantía y/o Administración a Largo Plazo</t>
  </si>
  <si>
    <t>Fondos en Garantía a Largo Plazo</t>
  </si>
  <si>
    <t>Fondos en Administración a Largo Plazo</t>
  </si>
  <si>
    <t>Fondos Contingentes a Largo Plazo</t>
  </si>
  <si>
    <t>Fondos de Fideicomisos, Mandatos y Contratos Análogos a Largo Plazo</t>
  </si>
  <si>
    <t>Otros Fondos de Terceros en Garantía y/o Administración a Largo Plazo</t>
  </si>
  <si>
    <t>Valores y Bienes en Garantía a Largo Plazo</t>
  </si>
  <si>
    <t>ESF-14 PASIVOS DIFERIDOS</t>
  </si>
  <si>
    <t>Pasivos Diferidos a Corto Plazo</t>
  </si>
  <si>
    <t>Ingresos Cobrados por Adelantado a Corto Plazo</t>
  </si>
  <si>
    <t>Intereses Cobrados por Adelantado a Corto Plazo</t>
  </si>
  <si>
    <t>Otros Pasivos Diferidos a Corto Plazo</t>
  </si>
  <si>
    <t>Pasivos Diferidos a Largo Plazo</t>
  </si>
  <si>
    <t>Créditos Diferidos a Largo Plazo</t>
  </si>
  <si>
    <t>Intereses Cobrados por Adelantado a Largo Plazo</t>
  </si>
  <si>
    <t>Otros Pasivos Diferidos a Largo Plazo</t>
  </si>
  <si>
    <t>ESF-15 PROVISIONES</t>
  </si>
  <si>
    <t>Provisiones a Corto Plazo</t>
  </si>
  <si>
    <t>Provisión para Demandas y Juicios a Corto Plazo</t>
  </si>
  <si>
    <t>Provisión para contingencias a Corto Plazo</t>
  </si>
  <si>
    <t>Otras Provisiones a Corto Plazo</t>
  </si>
  <si>
    <t>Provisiones a Largo Plazo</t>
  </si>
  <si>
    <t>Provisión para Demandas y Juicios a Largo Plazo</t>
  </si>
  <si>
    <t>Provisión para Pensiones a Largo Plazo</t>
  </si>
  <si>
    <t>Provisión para Contingencias a Largo Plazo</t>
  </si>
  <si>
    <t>Otras Provisiones a Largo Plazo</t>
  </si>
  <si>
    <t>ESF-16 OTROS PASIVOS</t>
  </si>
  <si>
    <t>Otros Pasivos a Corto Plazo</t>
  </si>
  <si>
    <t>Ingresos por Clasificar</t>
  </si>
  <si>
    <t>Recaudación por Participar</t>
  </si>
  <si>
    <t>Otros Pasivos Circulantes</t>
  </si>
  <si>
    <t>Notas de Desglose Estado de Variación en la Hacienda Pública</t>
  </si>
  <si>
    <t>VHP-01 PATRIMONIO CONTRIBUIDO</t>
  </si>
  <si>
    <t>Donaciones de Capital</t>
  </si>
  <si>
    <t>Actualización de la Hacienda Pública/Patrimonio</t>
  </si>
  <si>
    <t>VHP-02 PATRIMONIO GENERADO</t>
  </si>
  <si>
    <t>Procedencia</t>
  </si>
  <si>
    <t>Resultado del Ejercicio (Ahorro/Desahorro)</t>
  </si>
  <si>
    <t>Resultados de Ejercicios Anteriores</t>
  </si>
  <si>
    <t>Revalúos</t>
  </si>
  <si>
    <t>Revalúo de Bienes Inmuebles</t>
  </si>
  <si>
    <t>Revalúo de Bienes Muebles</t>
  </si>
  <si>
    <t>Revalúo de Bienes Intangibles</t>
  </si>
  <si>
    <t>Otros Revalúos</t>
  </si>
  <si>
    <t>Reservas</t>
  </si>
  <si>
    <t>Reservas de Patrimonio</t>
  </si>
  <si>
    <t>Reservas Territoriales</t>
  </si>
  <si>
    <t>Reservas por Contingencias</t>
  </si>
  <si>
    <t>Rectificaciones de Resultados de Ejercicios Anteriores</t>
  </si>
  <si>
    <t>Cambios en Políticas Contables</t>
  </si>
  <si>
    <t>Cambios por Errores Contables</t>
  </si>
  <si>
    <t>Cambios en Estimaciones Contables</t>
  </si>
  <si>
    <t>Notas de Desglose Estado de Flujos de Efectivo</t>
  </si>
  <si>
    <t>EFE-01 EFECTIVO Y EQUIVALENTES</t>
  </si>
  <si>
    <t>Efectivo</t>
  </si>
  <si>
    <t>Bancos/Tesorería</t>
  </si>
  <si>
    <t>Bancos/Dependencias y Otros</t>
  </si>
  <si>
    <t>Depósitos de Fondos de Terceros en Garantía y/o Administración</t>
  </si>
  <si>
    <t>Otros Efectivos y Equivalentes</t>
  </si>
  <si>
    <t>Total de Efectivo y Equivalentes</t>
  </si>
  <si>
    <t>EFE-02 ADQ. DE ACT. DE INVERSIÓN EFECTIVAMENTE PAGADAS</t>
  </si>
  <si>
    <t>Total de Aplicación de efectivo por Actividades de Inversión</t>
  </si>
  <si>
    <t>EFE-03 CONCILIACION DE FLUJOS DE EFECTIVO NETOS</t>
  </si>
  <si>
    <t>(+) Movimientos de partidas (o rubros) que no afectan al efectivo</t>
  </si>
  <si>
    <t>Intereses de la deuda pública</t>
  </si>
  <si>
    <t>Comisiones de la deuda pública</t>
  </si>
  <si>
    <t>Gastos de la deuda pública</t>
  </si>
  <si>
    <t>Costo por coberturas</t>
  </si>
  <si>
    <t>Apoyos financieros</t>
  </si>
  <si>
    <t>Diferencias por Tipo de Cambio Negativas en Efectivo y Equivalentes</t>
  </si>
  <si>
    <t>Incremento en Cuentas por Pagar de Operación</t>
  </si>
  <si>
    <t>Provisiones capítulo 1000</t>
  </si>
  <si>
    <t>Provisiones capítulo 2000</t>
  </si>
  <si>
    <t>Provisiones capítulo 3000</t>
  </si>
  <si>
    <t>Provisiones capítulo 4000</t>
  </si>
  <si>
    <t>Provisiones capítulo 8000</t>
  </si>
  <si>
    <t>(-) Movimientos de partidas (o rubros) que afectan al efectivo</t>
  </si>
  <si>
    <t>Incremento en Cuentas por Cobrar de Operación</t>
  </si>
  <si>
    <t>Ingresos por recuperar CRI 10</t>
  </si>
  <si>
    <t>Ingresos por recuperar CRI 20</t>
  </si>
  <si>
    <t>Ingresos por recuperar CRI 30</t>
  </si>
  <si>
    <t>Ingresos por recuperar CRI 40</t>
  </si>
  <si>
    <t>Ingresos por recuperar CRI 50</t>
  </si>
  <si>
    <t>Ingresos por recuperar CRI 60</t>
  </si>
  <si>
    <t>Cuentas por cobrar CRI 70</t>
  </si>
  <si>
    <t>Cuentas por cobrar CRI 80</t>
  </si>
  <si>
    <t>Cuentas por cobrar CRI 90</t>
  </si>
  <si>
    <t>Enajenaciones</t>
  </si>
  <si>
    <t>= Flujos de Efectivo Netos de las Actividades de Operación</t>
  </si>
  <si>
    <t>Conciliación entre los Ingresos Presupuestarios y Contables</t>
  </si>
  <si>
    <t>(Cifras en pesos)</t>
  </si>
  <si>
    <t>Concepto</t>
  </si>
  <si>
    <t>1. Total de Ingresos Presupuestarios</t>
  </si>
  <si>
    <t>2. Más Ingresos Contables No Presupuestarios</t>
  </si>
  <si>
    <t>2.1</t>
  </si>
  <si>
    <t>2.2</t>
  </si>
  <si>
    <t>Incremento por Variación de inventarios</t>
  </si>
  <si>
    <t>2.3</t>
  </si>
  <si>
    <t>2.4</t>
  </si>
  <si>
    <t>2.5</t>
  </si>
  <si>
    <t>2.6</t>
  </si>
  <si>
    <t>Otros Ingresos Contables No Presupuestarios</t>
  </si>
  <si>
    <t>3. Menos Ingresos Presupuestarios No Contables</t>
  </si>
  <si>
    <t>Aprovechamientos Patrimoniales</t>
  </si>
  <si>
    <t>Ingresos Derivados de Financiamientos</t>
  </si>
  <si>
    <t>Otros Ingresos Presupuestarios No Contables</t>
  </si>
  <si>
    <t>4. Total de Ingresos Contables</t>
  </si>
  <si>
    <t>Conciliación entre los Egresos Presupuestarios y los Gastos Contables</t>
  </si>
  <si>
    <t>1. Total de Egresos Presupuestarios</t>
  </si>
  <si>
    <t>2. Menos Egresos Presupuestarios No Contables</t>
  </si>
  <si>
    <t>2.10</t>
  </si>
  <si>
    <t>Bienes Inmuebles</t>
  </si>
  <si>
    <t>2.11</t>
  </si>
  <si>
    <t>2.12</t>
  </si>
  <si>
    <t>Obra Pública en Bienes de Dominio Público</t>
  </si>
  <si>
    <t>2.13</t>
  </si>
  <si>
    <t>Obra Pública en Bienes Propios</t>
  </si>
  <si>
    <t>2.14</t>
  </si>
  <si>
    <t>Acciones y Participaciones de Capital</t>
  </si>
  <si>
    <t>2.15</t>
  </si>
  <si>
    <t>Compra de Títulos y Valores</t>
  </si>
  <si>
    <t>2.16</t>
  </si>
  <si>
    <t>Concesión de Préstamos</t>
  </si>
  <si>
    <t>2.17</t>
  </si>
  <si>
    <t>Inversiones en Fideicomisos, Mandatos y Otros Análogos</t>
  </si>
  <si>
    <t>2.18</t>
  </si>
  <si>
    <t>Provisiones para Contingencias y Otras Erogaciones Especiales</t>
  </si>
  <si>
    <t>2.19</t>
  </si>
  <si>
    <t>Amortización de la Deuda Pública</t>
  </si>
  <si>
    <t>2.20</t>
  </si>
  <si>
    <t>Adeudos de Ejercicios Fiscales Anteriores (ADEFAS)</t>
  </si>
  <si>
    <t>2.21</t>
  </si>
  <si>
    <t>Otros Egresos Presupuestarios No Contables</t>
  </si>
  <si>
    <t>3. Más Gastos Contables No Presupuestarios</t>
  </si>
  <si>
    <t>3.1</t>
  </si>
  <si>
    <t>3.2</t>
  </si>
  <si>
    <t>3.3</t>
  </si>
  <si>
    <t>3.4</t>
  </si>
  <si>
    <t>3.5</t>
  </si>
  <si>
    <t>3.6</t>
  </si>
  <si>
    <t>Materiales y Suministros (consumos)</t>
  </si>
  <si>
    <t>3.7</t>
  </si>
  <si>
    <t>Otros Gastos Contables No Presupuestarios</t>
  </si>
  <si>
    <t>4. Total de Gastos Contables</t>
  </si>
  <si>
    <t>Poder Legislativo del Estado de Guanajuato</t>
  </si>
  <si>
    <t>Trimestral</t>
  </si>
  <si>
    <t>Del 01 de enero al 30 de junio de 2026</t>
  </si>
  <si>
    <t>Pago de Nómina</t>
  </si>
  <si>
    <t>Consumilbles</t>
  </si>
  <si>
    <t>Gasolina</t>
  </si>
  <si>
    <t>Diversos servicios solicitados por consulta de leyes y servicios institucionales.</t>
  </si>
  <si>
    <t>Conservación y mantenimiento de inmuebles, instalación y mantenimiento de bienes informaticos.</t>
  </si>
  <si>
    <t>Gastos de orden social y Cultural, Gastos de Operación de Grupos Parlamentarios, Gastos de Operación de las Oficinas de las Diputadas y Diputados, Gastos de Representación Oficial.</t>
  </si>
  <si>
    <t>Ayudas Sociales y Culturales otorgadas por las Diputadas, Diputados, JGyCP e Institucionales</t>
  </si>
  <si>
    <t>Depreciaciones de Inmuebles</t>
  </si>
  <si>
    <t>Depreciaciones de Bienes</t>
  </si>
  <si>
    <t>Fondos de inversión y Mesa de Dinero</t>
  </si>
  <si>
    <t>100% Factible</t>
  </si>
  <si>
    <t>Promedio</t>
  </si>
  <si>
    <t>Linea Recta</t>
  </si>
  <si>
    <t>Mensual</t>
  </si>
  <si>
    <t>Bueno</t>
  </si>
  <si>
    <t>Linea recta</t>
  </si>
  <si>
    <t>No Aplica</t>
  </si>
  <si>
    <t>100% Anual</t>
  </si>
  <si>
    <t>100% factible</t>
  </si>
  <si>
    <t>Donaciones de capital</t>
  </si>
  <si>
    <t>Estatal</t>
  </si>
  <si>
    <t>No hay información que reportar en el trimestre</t>
  </si>
  <si>
    <t>El crecimiento leve de los precios aplicados con esta técnica no genera variaciones de los precios en un corto plazo, normalizando los costos unitarios dentro de un periodo determinado, ademas es de fácil aplicación.</t>
  </si>
  <si>
    <t>No se ha realizado cambios en el método utilizado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</si>
</sst>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scheme val="minor"/>
    </font>
    <font>
      <b/>
      <sz val="8"/>
      <color theme="1"/>
      <name val="Arial"/>
      <family val="2"/>
    </font>
    <font>
      <sz val="8"/>
      <color theme="1"/>
      <name val="Arial"/>
      <family val="2"/>
    </font>
    <font>
      <u/>
      <sz val="8"/>
      <color theme="10"/>
      <name val="Arial"/>
      <family val="2"/>
    </font>
    <font>
      <u/>
      <sz val="8"/>
      <color theme="10"/>
      <name val="Calibri"/>
      <family val="2"/>
    </font>
    <font>
      <sz val="11"/>
      <name val="Calibri"/>
      <family val="2"/>
    </font>
    <font>
      <b/>
      <sz val="8"/>
      <color rgb="FF000000"/>
      <name val="Arial"/>
      <family val="2"/>
    </font>
    <font>
      <sz val="8"/>
      <color rgb="FF000000"/>
      <name val="Arial"/>
      <family val="2"/>
    </font>
    <font>
      <b/>
      <sz val="8"/>
      <color rgb="FF2B956F"/>
      <name val="Arial"/>
      <family val="2"/>
    </font>
    <font>
      <b/>
      <sz val="8"/>
      <color rgb="FFFFFFFF"/>
      <name val="Arial"/>
      <family val="2"/>
    </font>
    <font>
      <sz val="8"/>
      <color theme="1"/>
      <name val="Calibri"/>
      <family val="2"/>
      <scheme val="minor"/>
    </font>
    <font>
      <b/>
      <sz val="11"/>
      <color theme="1"/>
      <name val="Calibri"/>
      <family val="2"/>
      <scheme val="minor"/>
    </font>
    <font>
      <sz val="11"/>
      <color rgb="FF000000"/>
      <name val="Calibri"/>
      <family val="2"/>
    </font>
    <font>
      <sz val="10"/>
      <name val="Arial"/>
      <family val="2"/>
    </font>
    <font>
      <sz val="11"/>
      <color theme="1"/>
      <name val="Calibri"/>
      <scheme val="minor"/>
    </font>
  </fonts>
  <fills count="9">
    <fill>
      <patternFill patternType="none"/>
    </fill>
    <fill>
      <patternFill patternType="gray125"/>
    </fill>
    <fill>
      <patternFill patternType="solid">
        <fgColor rgb="FFD8D8D8"/>
        <bgColor rgb="FFD8D8D8"/>
      </patternFill>
    </fill>
    <fill>
      <patternFill patternType="solid">
        <fgColor rgb="FFBFBFBF"/>
        <bgColor rgb="FFBFBFBF"/>
      </patternFill>
    </fill>
    <fill>
      <patternFill patternType="solid">
        <fgColor rgb="FFEDE7E7"/>
        <bgColor rgb="FFEDE7E7"/>
      </patternFill>
    </fill>
    <fill>
      <patternFill patternType="solid">
        <fgColor rgb="FF471306"/>
        <bgColor rgb="FF471306"/>
      </patternFill>
    </fill>
    <fill>
      <patternFill patternType="solid">
        <fgColor rgb="FFA5A5A5"/>
        <bgColor rgb="FFA5A5A5"/>
      </patternFill>
    </fill>
    <fill>
      <patternFill patternType="solid">
        <fgColor rgb="FF471406"/>
        <bgColor rgb="FF471406"/>
      </patternFill>
    </fill>
    <fill>
      <patternFill patternType="solid">
        <fgColor theme="0" tint="-0.249977111117893"/>
        <bgColor rgb="FFBFBFBF"/>
      </patternFill>
    </fill>
  </fills>
  <borders count="14">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4">
    <xf numFmtId="0" fontId="0" fillId="0" borderId="0"/>
    <xf numFmtId="0" fontId="12" fillId="0" borderId="1"/>
    <xf numFmtId="0" fontId="12" fillId="0" borderId="1"/>
    <xf numFmtId="0" fontId="13" fillId="0" borderId="1"/>
    <xf numFmtId="0" fontId="14" fillId="0" borderId="1"/>
    <xf numFmtId="0" fontId="14" fillId="0" borderId="1"/>
    <xf numFmtId="0" fontId="14" fillId="0" borderId="1"/>
    <xf numFmtId="9" fontId="14" fillId="0" borderId="1" applyFont="0" applyFill="0" applyBorder="0" applyAlignment="0" applyProtection="0"/>
    <xf numFmtId="0" fontId="14" fillId="0" borderId="1"/>
    <xf numFmtId="0" fontId="14" fillId="0" borderId="1"/>
    <xf numFmtId="0" fontId="14" fillId="0" borderId="1"/>
    <xf numFmtId="0" fontId="14" fillId="0" borderId="1"/>
    <xf numFmtId="0" fontId="14" fillId="0" borderId="1"/>
    <xf numFmtId="0" fontId="14" fillId="0" borderId="1"/>
  </cellStyleXfs>
  <cellXfs count="141">
    <xf numFmtId="0" fontId="0" fillId="0" borderId="0" xfId="0"/>
    <xf numFmtId="0" fontId="2" fillId="0" borderId="0" xfId="0" applyFont="1"/>
    <xf numFmtId="0" fontId="7" fillId="0" borderId="0" xfId="0" applyFont="1"/>
    <xf numFmtId="0" fontId="1" fillId="0" borderId="0" xfId="0" applyFont="1" applyAlignment="1">
      <alignment horizontal="center" vertical="center"/>
    </xf>
    <xf numFmtId="0" fontId="2" fillId="0" borderId="0" xfId="0" applyFont="1" applyAlignment="1">
      <alignment horizontal="center" vertical="center"/>
    </xf>
    <xf numFmtId="0" fontId="1" fillId="2" borderId="10" xfId="0" applyFont="1" applyFill="1" applyBorder="1" applyAlignment="1">
      <alignment horizontal="center" vertical="center"/>
    </xf>
    <xf numFmtId="0" fontId="6" fillId="2" borderId="11" xfId="0" applyFont="1" applyFill="1" applyBorder="1" applyAlignment="1">
      <alignment vertical="center"/>
    </xf>
    <xf numFmtId="4" fontId="6" fillId="2" borderId="10" xfId="0" applyNumberFormat="1" applyFont="1" applyFill="1" applyBorder="1" applyAlignment="1">
      <alignment horizontal="right" vertical="center" wrapText="1"/>
    </xf>
    <xf numFmtId="0" fontId="6" fillId="0" borderId="12" xfId="0" applyFont="1" applyBorder="1" applyAlignment="1">
      <alignment vertical="center"/>
    </xf>
    <xf numFmtId="0" fontId="6" fillId="0" borderId="12" xfId="0" applyFont="1" applyBorder="1" applyAlignment="1">
      <alignment horizontal="right" vertical="center"/>
    </xf>
    <xf numFmtId="4" fontId="6" fillId="0" borderId="10" xfId="0" applyNumberFormat="1" applyFont="1" applyBorder="1" applyAlignment="1">
      <alignment horizontal="right" vertical="center" wrapText="1"/>
    </xf>
    <xf numFmtId="0" fontId="2" fillId="0" borderId="12" xfId="0" applyFont="1" applyBorder="1" applyAlignment="1">
      <alignment horizontal="left" vertical="center"/>
    </xf>
    <xf numFmtId="4" fontId="7" fillId="0" borderId="10" xfId="0" applyNumberFormat="1" applyFont="1" applyBorder="1" applyAlignment="1">
      <alignment horizontal="right" vertical="center" wrapText="1"/>
    </xf>
    <xf numFmtId="0" fontId="7" fillId="0" borderId="9" xfId="0" applyFont="1" applyBorder="1" applyAlignment="1">
      <alignment horizontal="left" vertical="center" wrapText="1"/>
    </xf>
    <xf numFmtId="0" fontId="7" fillId="0" borderId="12" xfId="0" applyFont="1" applyBorder="1" applyAlignment="1">
      <alignment horizontal="left" vertical="center"/>
    </xf>
    <xf numFmtId="0" fontId="7" fillId="0" borderId="12" xfId="0" applyFont="1" applyBorder="1" applyAlignment="1">
      <alignment horizontal="left" vertical="center" wrapText="1"/>
    </xf>
    <xf numFmtId="4" fontId="7" fillId="0" borderId="12" xfId="0" applyNumberFormat="1" applyFont="1" applyBorder="1" applyAlignment="1">
      <alignment horizontal="right" vertical="center" wrapText="1"/>
    </xf>
    <xf numFmtId="4" fontId="7" fillId="0" borderId="10" xfId="0" applyNumberFormat="1" applyFont="1" applyBorder="1" applyAlignment="1">
      <alignment horizontal="right" vertical="center"/>
    </xf>
    <xf numFmtId="4" fontId="7" fillId="0" borderId="13" xfId="0" applyNumberFormat="1" applyFont="1" applyBorder="1" applyAlignment="1">
      <alignment horizontal="right" vertical="center"/>
    </xf>
    <xf numFmtId="0" fontId="6" fillId="2" borderId="10" xfId="0" applyFont="1" applyFill="1" applyBorder="1" applyAlignment="1">
      <alignment vertical="center"/>
    </xf>
    <xf numFmtId="4" fontId="6" fillId="2" borderId="10" xfId="0" applyNumberFormat="1" applyFont="1" applyFill="1" applyBorder="1" applyAlignment="1">
      <alignment horizontal="right" vertical="center"/>
    </xf>
    <xf numFmtId="0" fontId="2" fillId="0" borderId="12" xfId="0" applyFont="1" applyBorder="1"/>
    <xf numFmtId="4" fontId="6" fillId="0" borderId="12" xfId="0" applyNumberFormat="1" applyFont="1" applyBorder="1" applyAlignment="1">
      <alignment horizontal="right" vertical="center"/>
    </xf>
    <xf numFmtId="0" fontId="6" fillId="0" borderId="9" xfId="0" applyFont="1" applyBorder="1" applyAlignment="1">
      <alignment vertical="center"/>
    </xf>
    <xf numFmtId="0" fontId="2" fillId="0" borderId="9" xfId="0" applyFont="1" applyBorder="1" applyAlignment="1">
      <alignment horizontal="left" vertical="center"/>
    </xf>
    <xf numFmtId="4" fontId="2" fillId="0" borderId="10" xfId="0" applyNumberFormat="1" applyFont="1" applyBorder="1" applyAlignment="1">
      <alignment horizontal="right" vertical="center" wrapText="1"/>
    </xf>
    <xf numFmtId="0" fontId="2" fillId="0" borderId="9" xfId="0" applyFont="1" applyBorder="1" applyAlignment="1">
      <alignment horizontal="left" vertical="center" wrapText="1"/>
    </xf>
    <xf numFmtId="0" fontId="2" fillId="0" borderId="12" xfId="0" applyFont="1" applyBorder="1" applyAlignment="1">
      <alignment vertical="center"/>
    </xf>
    <xf numFmtId="4" fontId="2" fillId="0" borderId="12" xfId="0" applyNumberFormat="1" applyFont="1" applyBorder="1" applyAlignment="1">
      <alignment horizontal="right" vertical="center"/>
    </xf>
    <xf numFmtId="0" fontId="1" fillId="0" borderId="9" xfId="0" applyFont="1" applyBorder="1" applyAlignment="1">
      <alignment vertical="center"/>
    </xf>
    <xf numFmtId="4" fontId="1" fillId="0" borderId="10" xfId="0" applyNumberFormat="1" applyFont="1" applyBorder="1" applyAlignment="1">
      <alignment horizontal="right" vertical="center" wrapText="1"/>
    </xf>
    <xf numFmtId="4" fontId="2" fillId="0" borderId="10" xfId="0" applyNumberFormat="1" applyFont="1" applyBorder="1" applyAlignment="1">
      <alignment horizontal="right" vertical="center"/>
    </xf>
    <xf numFmtId="0" fontId="7" fillId="0" borderId="12" xfId="0" applyFont="1" applyBorder="1" applyAlignment="1">
      <alignment vertical="center"/>
    </xf>
    <xf numFmtId="4" fontId="7" fillId="0" borderId="12" xfId="0" applyNumberFormat="1" applyFont="1" applyBorder="1" applyAlignment="1">
      <alignment horizontal="right" vertical="center"/>
    </xf>
    <xf numFmtId="0" fontId="1" fillId="2" borderId="13" xfId="0" applyFont="1" applyFill="1" applyBorder="1" applyAlignment="1">
      <alignment horizontal="right" vertical="center"/>
    </xf>
    <xf numFmtId="0" fontId="1" fillId="2" borderId="1" xfId="0" applyFont="1" applyFill="1" applyBorder="1" applyAlignment="1">
      <alignment horizontal="right" vertical="center"/>
    </xf>
    <xf numFmtId="0" fontId="6" fillId="2" borderId="1" xfId="0" applyFont="1" applyFill="1" applyBorder="1" applyAlignment="1">
      <alignment horizontal="right" vertical="center"/>
    </xf>
    <xf numFmtId="0" fontId="1" fillId="2" borderId="1" xfId="0" applyFont="1" applyFill="1" applyBorder="1" applyAlignment="1">
      <alignment horizontal="left" vertical="center"/>
    </xf>
    <xf numFmtId="10" fontId="6" fillId="2" borderId="1" xfId="0" applyNumberFormat="1" applyFont="1" applyFill="1" applyBorder="1" applyAlignment="1">
      <alignment horizontal="right" vertical="center"/>
    </xf>
    <xf numFmtId="0" fontId="6" fillId="2" borderId="1" xfId="0" applyFont="1" applyFill="1" applyBorder="1" applyAlignment="1">
      <alignment vertical="center"/>
    </xf>
    <xf numFmtId="0" fontId="6" fillId="0" borderId="11" xfId="0" applyFont="1" applyBorder="1" applyAlignment="1">
      <alignment vertical="center"/>
    </xf>
    <xf numFmtId="0" fontId="2" fillId="0" borderId="11" xfId="0" applyFont="1" applyBorder="1" applyAlignment="1">
      <alignment vertical="center"/>
    </xf>
    <xf numFmtId="0" fontId="2" fillId="0" borderId="11" xfId="0" applyFont="1" applyBorder="1"/>
    <xf numFmtId="0" fontId="7" fillId="0" borderId="11" xfId="0" applyFont="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horizontal="left"/>
    </xf>
    <xf numFmtId="0" fontId="6" fillId="2" borderId="6" xfId="0" applyFont="1" applyFill="1" applyBorder="1" applyAlignment="1">
      <alignment vertical="center"/>
    </xf>
    <xf numFmtId="49" fontId="2" fillId="0" borderId="11" xfId="0" applyNumberFormat="1" applyFont="1" applyBorder="1"/>
    <xf numFmtId="0" fontId="1" fillId="0" borderId="11" xfId="0" applyFont="1" applyBorder="1" applyAlignment="1">
      <alignment vertical="center"/>
    </xf>
    <xf numFmtId="0" fontId="9" fillId="5"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0" fillId="0" borderId="0" xfId="0" applyFont="1"/>
    <xf numFmtId="0" fontId="2" fillId="0" borderId="5" xfId="0" applyFont="1" applyBorder="1"/>
    <xf numFmtId="0" fontId="2" fillId="0" borderId="1" xfId="0" applyFont="1" applyBorder="1"/>
    <xf numFmtId="0" fontId="10" fillId="0" borderId="1" xfId="0" applyFont="1" applyBorder="1"/>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left"/>
    </xf>
    <xf numFmtId="0" fontId="3" fillId="0" borderId="1" xfId="0" applyFont="1" applyBorder="1"/>
    <xf numFmtId="0" fontId="4" fillId="0" borderId="1" xfId="0" applyFont="1" applyBorder="1" applyAlignment="1">
      <alignment horizontal="left" indent="1"/>
    </xf>
    <xf numFmtId="0" fontId="1" fillId="0" borderId="4" xfId="0" applyFont="1" applyBorder="1" applyAlignment="1">
      <alignment horizontal="center"/>
    </xf>
    <xf numFmtId="0" fontId="3" fillId="0" borderId="4" xfId="0" applyFont="1" applyBorder="1" applyAlignment="1">
      <alignment horizontal="center"/>
    </xf>
    <xf numFmtId="0" fontId="10" fillId="0" borderId="5" xfId="0" applyFont="1" applyBorder="1"/>
    <xf numFmtId="0" fontId="2" fillId="0" borderId="4" xfId="0" applyFont="1" applyBorder="1"/>
    <xf numFmtId="0" fontId="1" fillId="0" borderId="6" xfId="0" applyFont="1" applyBorder="1" applyAlignment="1">
      <alignment horizontal="center"/>
    </xf>
    <xf numFmtId="0" fontId="2" fillId="0" borderId="7" xfId="0" applyFont="1" applyBorder="1"/>
    <xf numFmtId="0" fontId="10" fillId="0" borderId="7" xfId="0" applyFont="1" applyBorder="1"/>
    <xf numFmtId="0" fontId="10" fillId="0" borderId="8" xfId="0" applyFont="1" applyBorder="1"/>
    <xf numFmtId="0" fontId="1" fillId="3" borderId="4" xfId="0" applyFont="1" applyFill="1" applyBorder="1" applyAlignment="1">
      <alignment horizontal="center" vertical="center" wrapText="1"/>
    </xf>
    <xf numFmtId="0" fontId="0" fillId="0" borderId="0" xfId="0" applyAlignment="1">
      <alignment vertical="center"/>
    </xf>
    <xf numFmtId="0" fontId="7" fillId="0" borderId="0" xfId="0" applyFont="1" applyAlignment="1">
      <alignment vertical="center"/>
    </xf>
    <xf numFmtId="0" fontId="0" fillId="0" borderId="0" xfId="0" applyAlignment="1">
      <alignment horizontal="center" vertical="center"/>
    </xf>
    <xf numFmtId="0" fontId="7" fillId="0" borderId="0" xfId="0" applyFont="1" applyAlignment="1">
      <alignment horizontal="center" vertical="center"/>
    </xf>
    <xf numFmtId="4" fontId="7" fillId="0" borderId="0" xfId="0" applyNumberFormat="1" applyFont="1" applyAlignment="1">
      <alignment vertical="center"/>
    </xf>
    <xf numFmtId="0" fontId="9" fillId="5" borderId="1" xfId="0" applyFont="1" applyFill="1" applyBorder="1" applyAlignment="1">
      <alignment vertical="center"/>
    </xf>
    <xf numFmtId="0" fontId="2" fillId="0" borderId="0" xfId="0" applyFont="1" applyAlignment="1">
      <alignment vertical="center"/>
    </xf>
    <xf numFmtId="4" fontId="7" fillId="6" borderId="1" xfId="0" applyNumberFormat="1" applyFont="1" applyFill="1" applyBorder="1" applyAlignment="1">
      <alignment vertical="center"/>
    </xf>
    <xf numFmtId="0" fontId="9" fillId="7"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4" fontId="6" fillId="0" borderId="0" xfId="0" applyNumberFormat="1" applyFont="1" applyAlignment="1">
      <alignment vertical="center"/>
    </xf>
    <xf numFmtId="0" fontId="6" fillId="0" borderId="0" xfId="0" applyFont="1" applyAlignment="1">
      <alignment vertical="center"/>
    </xf>
    <xf numFmtId="0" fontId="1" fillId="0" borderId="0" xfId="0" applyFont="1" applyAlignment="1">
      <alignment vertical="center"/>
    </xf>
    <xf numFmtId="0" fontId="7" fillId="0" borderId="0" xfId="0" applyFont="1" applyAlignment="1">
      <alignment horizontal="left" vertical="center"/>
    </xf>
    <xf numFmtId="0" fontId="6" fillId="0" borderId="0" xfId="0" quotePrefix="1" applyFont="1" applyAlignment="1">
      <alignment horizontal="left" vertical="center"/>
    </xf>
    <xf numFmtId="49" fontId="2" fillId="0" borderId="11" xfId="0" applyNumberFormat="1" applyFont="1" applyBorder="1" applyAlignment="1">
      <alignment vertical="center"/>
    </xf>
    <xf numFmtId="10" fontId="7" fillId="0" borderId="0" xfId="0" applyNumberFormat="1" applyFont="1" applyAlignment="1">
      <alignment vertical="center"/>
    </xf>
    <xf numFmtId="10" fontId="9" fillId="5" borderId="1" xfId="0" applyNumberFormat="1" applyFont="1" applyFill="1" applyBorder="1" applyAlignment="1">
      <alignment horizontal="center" vertical="center"/>
    </xf>
    <xf numFmtId="0" fontId="1" fillId="0" borderId="0" xfId="0" applyFont="1" applyAlignment="1">
      <alignment horizontal="left" vertical="center"/>
    </xf>
    <xf numFmtId="4" fontId="1" fillId="0" borderId="0" xfId="0" applyNumberFormat="1" applyFont="1" applyAlignment="1">
      <alignment vertical="center"/>
    </xf>
    <xf numFmtId="10" fontId="2" fillId="0" borderId="0" xfId="0" applyNumberFormat="1" applyFont="1" applyAlignment="1">
      <alignment horizontal="center" vertical="center"/>
    </xf>
    <xf numFmtId="4" fontId="2" fillId="0" borderId="0" xfId="0" applyNumberFormat="1" applyFont="1" applyAlignment="1">
      <alignment vertical="center"/>
    </xf>
    <xf numFmtId="0" fontId="2" fillId="0" borderId="0" xfId="0" applyFont="1" applyAlignment="1">
      <alignment vertical="center" wrapText="1"/>
    </xf>
    <xf numFmtId="0" fontId="1" fillId="0" borderId="0" xfId="0" applyFont="1" applyAlignment="1">
      <alignment horizontal="left" vertical="center" wrapText="1"/>
    </xf>
    <xf numFmtId="0" fontId="11" fillId="0" borderId="0" xfId="0" applyFont="1" applyAlignment="1">
      <alignment vertical="center"/>
    </xf>
    <xf numFmtId="0" fontId="6" fillId="0" borderId="0" xfId="0" applyFont="1" applyAlignment="1">
      <alignment vertical="center" wrapText="1"/>
    </xf>
    <xf numFmtId="0" fontId="2" fillId="0" borderId="0" xfId="0" applyFont="1" applyAlignment="1">
      <alignment wrapText="1"/>
    </xf>
    <xf numFmtId="0" fontId="7" fillId="0" borderId="1" xfId="1" applyFont="1" applyAlignment="1">
      <alignment horizontal="justify" vertical="center" wrapText="1"/>
    </xf>
    <xf numFmtId="0" fontId="7" fillId="0" borderId="1" xfId="1" applyFont="1" applyAlignment="1">
      <alignment vertical="center" wrapText="1"/>
    </xf>
    <xf numFmtId="0" fontId="7" fillId="0" borderId="1" xfId="1" applyFont="1"/>
    <xf numFmtId="10" fontId="7" fillId="0" borderId="1" xfId="1" applyNumberFormat="1" applyFont="1"/>
    <xf numFmtId="4" fontId="7" fillId="0" borderId="1" xfId="2" applyNumberFormat="1" applyFont="1"/>
    <xf numFmtId="0" fontId="7" fillId="0" borderId="1" xfId="2" applyFont="1"/>
    <xf numFmtId="0" fontId="7" fillId="0" borderId="1" xfId="4" applyFont="1" applyAlignment="1">
      <alignment vertical="center"/>
    </xf>
    <xf numFmtId="0" fontId="7" fillId="0" borderId="1" xfId="8" applyFont="1" applyAlignment="1">
      <alignment vertical="center"/>
    </xf>
    <xf numFmtId="0" fontId="7" fillId="0" borderId="1" xfId="1" applyFont="1" applyAlignment="1">
      <alignment horizontal="right"/>
    </xf>
    <xf numFmtId="0" fontId="7" fillId="0" borderId="1" xfId="9" applyFont="1" applyAlignment="1">
      <alignment vertical="center"/>
    </xf>
    <xf numFmtId="0" fontId="7" fillId="0" borderId="1" xfId="10" applyFont="1" applyAlignment="1">
      <alignment vertical="center"/>
    </xf>
    <xf numFmtId="0" fontId="7" fillId="0" borderId="1" xfId="11" applyFont="1" applyAlignment="1">
      <alignment vertical="center"/>
    </xf>
    <xf numFmtId="0" fontId="7" fillId="0" borderId="1" xfId="12" applyFont="1" applyAlignment="1">
      <alignment vertical="center"/>
    </xf>
    <xf numFmtId="0" fontId="7" fillId="0" borderId="1" xfId="13" applyFont="1" applyAlignment="1">
      <alignment vertical="center"/>
    </xf>
    <xf numFmtId="0" fontId="8" fillId="4" borderId="1" xfId="0" applyFont="1" applyFill="1" applyBorder="1" applyAlignment="1">
      <alignment horizontal="center" vertical="center"/>
    </xf>
    <xf numFmtId="0" fontId="6" fillId="2" borderId="1" xfId="0" applyFont="1" applyFill="1" applyBorder="1" applyAlignment="1">
      <alignment horizontal="center" vertical="center"/>
    </xf>
    <xf numFmtId="0" fontId="5" fillId="0" borderId="1" xfId="0" applyFont="1" applyBorder="1" applyAlignment="1">
      <alignment vertical="center"/>
    </xf>
    <xf numFmtId="0" fontId="8" fillId="4" borderId="0" xfId="0" applyFont="1" applyFill="1" applyAlignment="1">
      <alignment horizontal="center" vertical="center"/>
    </xf>
    <xf numFmtId="0" fontId="2" fillId="0" borderId="1" xfId="0" applyFont="1" applyBorder="1" applyAlignment="1">
      <alignment horizontal="center"/>
    </xf>
    <xf numFmtId="0" fontId="2" fillId="0" borderId="5" xfId="0" applyFont="1" applyBorder="1" applyAlignment="1">
      <alignment horizontal="center"/>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left" vertical="top" wrapText="1"/>
    </xf>
    <xf numFmtId="0" fontId="1" fillId="2" borderId="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8" borderId="5" xfId="0" applyFont="1" applyFill="1" applyBorder="1" applyAlignment="1">
      <alignment horizontal="center" vertical="center"/>
    </xf>
    <xf numFmtId="0" fontId="6" fillId="0" borderId="0" xfId="0" applyFont="1" applyAlignment="1">
      <alignment horizontal="left" vertical="center" wrapText="1"/>
    </xf>
    <xf numFmtId="0" fontId="5" fillId="0" borderId="13" xfId="0" applyFont="1" applyBorder="1"/>
    <xf numFmtId="0" fontId="5" fillId="0" borderId="3" xfId="0" applyFont="1" applyBorder="1"/>
    <xf numFmtId="0" fontId="5" fillId="0" borderId="1" xfId="0" applyFont="1" applyBorder="1"/>
    <xf numFmtId="0" fontId="5" fillId="0" borderId="5" xfId="0" applyFont="1" applyBorder="1"/>
    <xf numFmtId="0" fontId="1" fillId="2" borderId="6" xfId="0" applyFont="1" applyFill="1" applyBorder="1" applyAlignment="1">
      <alignment horizontal="center" vertical="center"/>
    </xf>
    <xf numFmtId="0" fontId="5" fillId="0" borderId="7" xfId="0" applyFont="1" applyBorder="1"/>
    <xf numFmtId="0" fontId="5" fillId="0" borderId="8" xfId="0" applyFont="1" applyBorder="1"/>
    <xf numFmtId="0" fontId="1" fillId="2" borderId="11" xfId="0" applyFont="1" applyFill="1" applyBorder="1" applyAlignment="1">
      <alignment horizontal="center" vertical="center"/>
    </xf>
    <xf numFmtId="0" fontId="5" fillId="0" borderId="9" xfId="0" applyFont="1" applyBorder="1"/>
    <xf numFmtId="0" fontId="6" fillId="0" borderId="0" xfId="0" applyFont="1" applyAlignment="1">
      <alignment horizontal="left"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4">
    <cellStyle name="Normal" xfId="0" builtinId="0"/>
    <cellStyle name="Normal 10" xfId="12" xr:uid="{39011171-83B4-4DE5-871A-A2EFB48B99EB}"/>
    <cellStyle name="Normal 11" xfId="13" xr:uid="{8C8DF992-058F-4577-8EFD-396AE0CADEFD}"/>
    <cellStyle name="Normal 2" xfId="4" xr:uid="{620AD5E0-B847-4909-8CB7-7F8FFDF80319}"/>
    <cellStyle name="Normal 2 2" xfId="3" xr:uid="{2E9CBE0F-BB2E-4FE3-A45C-5E1D781D19CB}"/>
    <cellStyle name="Normal 2 3" xfId="2" xr:uid="{FC92459E-E188-49AA-AC7F-93B98D684783}"/>
    <cellStyle name="Normal 3" xfId="1" xr:uid="{00C2819C-09F4-4E71-AB6A-72CEA199366B}"/>
    <cellStyle name="Normal 4" xfId="5" xr:uid="{E78355E0-75B1-4F9D-8E0F-A1297C46AD41}"/>
    <cellStyle name="Normal 5" xfId="8" xr:uid="{485B7501-EE48-4700-971A-81887A5DA25C}"/>
    <cellStyle name="Normal 6" xfId="9" xr:uid="{14785C7B-12C1-4FCA-82B1-133CB8E3ECE7}"/>
    <cellStyle name="Normal 7" xfId="6" xr:uid="{0DB207DB-1C8E-49EF-BC4F-D97D288CF536}"/>
    <cellStyle name="Normal 8" xfId="10" xr:uid="{8DE1A7DE-1E56-486B-8E95-435F5028B256}"/>
    <cellStyle name="Normal 9" xfId="11" xr:uid="{6FCFAFD5-C4BA-43F8-BE76-5D19AAD34DBA}"/>
    <cellStyle name="Porcentaje 2" xfId="7" xr:uid="{6096DE49-AEA2-493D-B83B-C9445684433C}"/>
  </cellStyles>
  <dxfs count="0"/>
  <tableStyles count="1" defaultTableStyle="TableStyleMedium2" defaultPivotStyle="PivotStyleLight16">
    <tableStyle name="Invisible" pivot="0" table="0" count="0" xr9:uid="{709E5A3C-DFE6-4619-A62D-66B09733D52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283633</xdr:colOff>
      <xdr:row>49</xdr:row>
      <xdr:rowOff>16452</xdr:rowOff>
    </xdr:from>
    <xdr:to>
      <xdr:col>1</xdr:col>
      <xdr:colOff>1913562</xdr:colOff>
      <xdr:row>49</xdr:row>
      <xdr:rowOff>16452</xdr:rowOff>
    </xdr:to>
    <xdr:cxnSp macro="">
      <xdr:nvCxnSpPr>
        <xdr:cNvPr id="14" name="4 Conector recto">
          <a:extLst>
            <a:ext uri="{FF2B5EF4-FFF2-40B4-BE49-F238E27FC236}">
              <a16:creationId xmlns:a16="http://schemas.microsoft.com/office/drawing/2014/main" id="{DE3D248E-90A9-43A9-9938-88908CF52F4D}"/>
            </a:ext>
          </a:extLst>
        </xdr:cNvPr>
        <xdr:cNvCxnSpPr/>
      </xdr:nvCxnSpPr>
      <xdr:spPr>
        <a:xfrm>
          <a:off x="283633" y="6569652"/>
          <a:ext cx="2620529"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383101</xdr:colOff>
      <xdr:row>46</xdr:row>
      <xdr:rowOff>0</xdr:rowOff>
    </xdr:from>
    <xdr:to>
      <xdr:col>1</xdr:col>
      <xdr:colOff>929778</xdr:colOff>
      <xdr:row>47</xdr:row>
      <xdr:rowOff>58208</xdr:rowOff>
    </xdr:to>
    <xdr:sp macro="" textlink="">
      <xdr:nvSpPr>
        <xdr:cNvPr id="15" name="6 CuadroTexto">
          <a:extLst>
            <a:ext uri="{FF2B5EF4-FFF2-40B4-BE49-F238E27FC236}">
              <a16:creationId xmlns:a16="http://schemas.microsoft.com/office/drawing/2014/main" id="{F0E471B2-22FE-403B-B23B-2BD838D23A55}"/>
            </a:ext>
          </a:extLst>
        </xdr:cNvPr>
        <xdr:cNvSpPr txBox="1"/>
      </xdr:nvSpPr>
      <xdr:spPr>
        <a:xfrm>
          <a:off x="1373701" y="5981700"/>
          <a:ext cx="546677" cy="248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000">
              <a:latin typeface="Arial" pitchFamily="34" charset="0"/>
              <a:cs typeface="Arial" pitchFamily="34" charset="0"/>
            </a:rPr>
            <a:t>Firma</a:t>
          </a:r>
        </a:p>
      </xdr:txBody>
    </xdr:sp>
    <xdr:clientData/>
  </xdr:twoCellAnchor>
  <xdr:twoCellAnchor>
    <xdr:from>
      <xdr:col>0</xdr:col>
      <xdr:colOff>0</xdr:colOff>
      <xdr:row>49</xdr:row>
      <xdr:rowOff>57150</xdr:rowOff>
    </xdr:from>
    <xdr:to>
      <xdr:col>1</xdr:col>
      <xdr:colOff>2151456</xdr:colOff>
      <xdr:row>52</xdr:row>
      <xdr:rowOff>142875</xdr:rowOff>
    </xdr:to>
    <xdr:sp macro="" textlink="">
      <xdr:nvSpPr>
        <xdr:cNvPr id="16" name="9 CuadroTexto">
          <a:extLst>
            <a:ext uri="{FF2B5EF4-FFF2-40B4-BE49-F238E27FC236}">
              <a16:creationId xmlns:a16="http://schemas.microsoft.com/office/drawing/2014/main" id="{25DFB798-350F-45EF-94C6-79543FB6E15A}"/>
            </a:ext>
          </a:extLst>
        </xdr:cNvPr>
        <xdr:cNvSpPr txBox="1"/>
      </xdr:nvSpPr>
      <xdr:spPr>
        <a:xfrm>
          <a:off x="0" y="6724650"/>
          <a:ext cx="3135706"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solidFill>
                <a:schemeClr val="dk1"/>
              </a:solidFill>
              <a:effectLst/>
              <a:latin typeface="Arial" panose="020B0604020202020204" pitchFamily="34" charset="0"/>
              <a:ea typeface="+mn-ea"/>
              <a:cs typeface="Arial" panose="020B0604020202020204" pitchFamily="34" charset="0"/>
            </a:rPr>
            <a:t>Lic. Javier</a:t>
          </a:r>
          <a:r>
            <a:rPr lang="es-MX" sz="1000" b="1" baseline="0">
              <a:solidFill>
                <a:schemeClr val="dk1"/>
              </a:solidFill>
              <a:effectLst/>
              <a:latin typeface="Arial" panose="020B0604020202020204" pitchFamily="34" charset="0"/>
              <a:ea typeface="+mn-ea"/>
              <a:cs typeface="Arial" panose="020B0604020202020204" pitchFamily="34" charset="0"/>
            </a:rPr>
            <a:t> Alfonso Torres Mereles </a:t>
          </a:r>
          <a:endParaRPr lang="es-MX" sz="1000">
            <a:effectLst/>
            <a:latin typeface="Arial" panose="020B0604020202020204" pitchFamily="34" charset="0"/>
            <a:cs typeface="Arial" panose="020B0604020202020204" pitchFamily="34" charset="0"/>
          </a:endParaRPr>
        </a:p>
        <a:p>
          <a:pPr algn="ctr"/>
          <a:r>
            <a:rPr lang="es-MX" sz="1000" b="1">
              <a:solidFill>
                <a:schemeClr val="dk1"/>
              </a:solidFill>
              <a:effectLst/>
              <a:latin typeface="Arial" panose="020B0604020202020204" pitchFamily="34" charset="0"/>
              <a:ea typeface="+mn-ea"/>
              <a:cs typeface="Arial" panose="020B0604020202020204" pitchFamily="34" charset="0"/>
            </a:rPr>
            <a:t>Secretario General </a:t>
          </a:r>
          <a:r>
            <a:rPr lang="es-MX" sz="1000" b="1" baseline="0">
              <a:solidFill>
                <a:schemeClr val="dk1"/>
              </a:solidFill>
              <a:effectLst/>
              <a:latin typeface="Arial" panose="020B0604020202020204" pitchFamily="34" charset="0"/>
              <a:ea typeface="+mn-ea"/>
              <a:cs typeface="Arial" panose="020B0604020202020204" pitchFamily="34" charset="0"/>
            </a:rPr>
            <a:t> </a:t>
          </a:r>
          <a:endParaRPr lang="es-MX" sz="1000">
            <a:effectLst/>
            <a:latin typeface="Arial" panose="020B0604020202020204" pitchFamily="34" charset="0"/>
            <a:cs typeface="Arial" panose="020B0604020202020204" pitchFamily="34" charset="0"/>
          </a:endParaRPr>
        </a:p>
        <a:p>
          <a:pPr algn="ctr"/>
          <a:r>
            <a:rPr lang="es-MX" sz="10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1</xdr:col>
      <xdr:colOff>3565525</xdr:colOff>
      <xdr:row>49</xdr:row>
      <xdr:rowOff>22227</xdr:rowOff>
    </xdr:from>
    <xdr:to>
      <xdr:col>3</xdr:col>
      <xdr:colOff>188384</xdr:colOff>
      <xdr:row>49</xdr:row>
      <xdr:rowOff>31751</xdr:rowOff>
    </xdr:to>
    <xdr:cxnSp macro="">
      <xdr:nvCxnSpPr>
        <xdr:cNvPr id="17" name="4 Conector recto">
          <a:extLst>
            <a:ext uri="{FF2B5EF4-FFF2-40B4-BE49-F238E27FC236}">
              <a16:creationId xmlns:a16="http://schemas.microsoft.com/office/drawing/2014/main" id="{FF37700E-7263-4B51-A29B-DAFD0234622E}"/>
            </a:ext>
          </a:extLst>
        </xdr:cNvPr>
        <xdr:cNvCxnSpPr/>
      </xdr:nvCxnSpPr>
      <xdr:spPr>
        <a:xfrm flipV="1">
          <a:off x="4549775" y="6689727"/>
          <a:ext cx="2401359" cy="9524"/>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4464037</xdr:colOff>
      <xdr:row>45</xdr:row>
      <xdr:rowOff>152400</xdr:rowOff>
    </xdr:from>
    <xdr:to>
      <xdr:col>2</xdr:col>
      <xdr:colOff>609600</xdr:colOff>
      <xdr:row>47</xdr:row>
      <xdr:rowOff>161925</xdr:rowOff>
    </xdr:to>
    <xdr:sp macro="" textlink="">
      <xdr:nvSpPr>
        <xdr:cNvPr id="18" name="6 CuadroTexto">
          <a:extLst>
            <a:ext uri="{FF2B5EF4-FFF2-40B4-BE49-F238E27FC236}">
              <a16:creationId xmlns:a16="http://schemas.microsoft.com/office/drawing/2014/main" id="{C26A81C6-2F16-41B2-9669-B2D0E799723F}"/>
            </a:ext>
          </a:extLst>
        </xdr:cNvPr>
        <xdr:cNvSpPr txBox="1"/>
      </xdr:nvSpPr>
      <xdr:spPr>
        <a:xfrm>
          <a:off x="5454637" y="5943600"/>
          <a:ext cx="1069988"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1</xdr:col>
      <xdr:colOff>3260725</xdr:colOff>
      <xdr:row>49</xdr:row>
      <xdr:rowOff>136526</xdr:rowOff>
    </xdr:from>
    <xdr:to>
      <xdr:col>3</xdr:col>
      <xdr:colOff>457201</xdr:colOff>
      <xdr:row>52</xdr:row>
      <xdr:rowOff>142875</xdr:rowOff>
    </xdr:to>
    <xdr:sp macro="" textlink="">
      <xdr:nvSpPr>
        <xdr:cNvPr id="19" name="9 CuadroTexto">
          <a:extLst>
            <a:ext uri="{FF2B5EF4-FFF2-40B4-BE49-F238E27FC236}">
              <a16:creationId xmlns:a16="http://schemas.microsoft.com/office/drawing/2014/main" id="{0A522071-41A2-4563-BCCC-A6CEF70AEFD0}"/>
            </a:ext>
          </a:extLst>
        </xdr:cNvPr>
        <xdr:cNvSpPr txBox="1"/>
      </xdr:nvSpPr>
      <xdr:spPr>
        <a:xfrm>
          <a:off x="4244975" y="6804026"/>
          <a:ext cx="2974976" cy="5778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0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000">
            <a:effectLst/>
            <a:latin typeface="Arial" panose="020B0604020202020204" pitchFamily="34" charset="0"/>
            <a:cs typeface="Arial" panose="020B0604020202020204" pitchFamily="34" charset="0"/>
          </a:endParaRPr>
        </a:p>
        <a:p>
          <a:pPr algn="ctr"/>
          <a:r>
            <a:rPr lang="es-MX" sz="10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000">
            <a:effectLst/>
            <a:latin typeface="Arial" panose="020B0604020202020204" pitchFamily="34" charset="0"/>
            <a:cs typeface="Arial" panose="020B0604020202020204" pitchFamily="34" charset="0"/>
          </a:endParaRPr>
        </a:p>
      </xdr:txBody>
    </xdr:sp>
    <xdr:clientData/>
  </xdr:twoCellAnchor>
  <xdr:twoCellAnchor editAs="oneCell">
    <xdr:from>
      <xdr:col>1</xdr:col>
      <xdr:colOff>4226600</xdr:colOff>
      <xdr:row>0</xdr:row>
      <xdr:rowOff>0</xdr:rowOff>
    </xdr:from>
    <xdr:to>
      <xdr:col>2</xdr:col>
      <xdr:colOff>76200</xdr:colOff>
      <xdr:row>3</xdr:row>
      <xdr:rowOff>44003</xdr:rowOff>
    </xdr:to>
    <xdr:pic>
      <xdr:nvPicPr>
        <xdr:cNvPr id="20" name="Imagen 19">
          <a:extLst>
            <a:ext uri="{FF2B5EF4-FFF2-40B4-BE49-F238E27FC236}">
              <a16:creationId xmlns:a16="http://schemas.microsoft.com/office/drawing/2014/main" id="{BC15E6DC-341F-4B1B-B4FB-F4DDB2E568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7200" y="0"/>
          <a:ext cx="774025" cy="472628"/>
        </a:xfrm>
        <a:prstGeom prst="rect">
          <a:avLst/>
        </a:prstGeom>
      </xdr:spPr>
    </xdr:pic>
    <xdr:clientData/>
  </xdr:twoCellAnchor>
  <xdr:twoCellAnchor editAs="oneCell">
    <xdr:from>
      <xdr:col>0</xdr:col>
      <xdr:colOff>85725</xdr:colOff>
      <xdr:row>0</xdr:row>
      <xdr:rowOff>76200</xdr:rowOff>
    </xdr:from>
    <xdr:to>
      <xdr:col>1</xdr:col>
      <xdr:colOff>97155</xdr:colOff>
      <xdr:row>2</xdr:row>
      <xdr:rowOff>116767</xdr:rowOff>
    </xdr:to>
    <xdr:pic>
      <xdr:nvPicPr>
        <xdr:cNvPr id="21" name="Imagen 20">
          <a:extLst>
            <a:ext uri="{FF2B5EF4-FFF2-40B4-BE49-F238E27FC236}">
              <a16:creationId xmlns:a16="http://schemas.microsoft.com/office/drawing/2014/main" id="{C7AE1B79-B3DD-4FF0-94AC-0F862E35C135}"/>
            </a:ext>
          </a:extLst>
        </xdr:cNvPr>
        <xdr:cNvPicPr>
          <a:picLocks noChangeAspect="1"/>
        </xdr:cNvPicPr>
      </xdr:nvPicPr>
      <xdr:blipFill>
        <a:blip xmlns:r="http://schemas.openxmlformats.org/officeDocument/2006/relationships" r:embed="rId2"/>
        <a:stretch>
          <a:fillRect/>
        </a:stretch>
      </xdr:blipFill>
      <xdr:spPr>
        <a:xfrm>
          <a:off x="85725" y="76200"/>
          <a:ext cx="1002030" cy="3263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496545</xdr:colOff>
      <xdr:row>218</xdr:row>
      <xdr:rowOff>16452</xdr:rowOff>
    </xdr:from>
    <xdr:to>
      <xdr:col>1</xdr:col>
      <xdr:colOff>2126474</xdr:colOff>
      <xdr:row>218</xdr:row>
      <xdr:rowOff>16452</xdr:rowOff>
    </xdr:to>
    <xdr:cxnSp macro="">
      <xdr:nvCxnSpPr>
        <xdr:cNvPr id="8" name="4 Conector recto">
          <a:extLst>
            <a:ext uri="{FF2B5EF4-FFF2-40B4-BE49-F238E27FC236}">
              <a16:creationId xmlns:a16="http://schemas.microsoft.com/office/drawing/2014/main" id="{AAC470EE-BF0D-4EA1-82FC-70D999AC04DA}"/>
            </a:ext>
          </a:extLst>
        </xdr:cNvPr>
        <xdr:cNvCxnSpPr/>
      </xdr:nvCxnSpPr>
      <xdr:spPr>
        <a:xfrm>
          <a:off x="496545" y="46868246"/>
          <a:ext cx="2302282"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730484</xdr:colOff>
      <xdr:row>214</xdr:row>
      <xdr:rowOff>123265</xdr:rowOff>
    </xdr:from>
    <xdr:to>
      <xdr:col>1</xdr:col>
      <xdr:colOff>1277161</xdr:colOff>
      <xdr:row>215</xdr:row>
      <xdr:rowOff>181473</xdr:rowOff>
    </xdr:to>
    <xdr:sp macro="" textlink="">
      <xdr:nvSpPr>
        <xdr:cNvPr id="9" name="6 CuadroTexto">
          <a:extLst>
            <a:ext uri="{FF2B5EF4-FFF2-40B4-BE49-F238E27FC236}">
              <a16:creationId xmlns:a16="http://schemas.microsoft.com/office/drawing/2014/main" id="{0149E64F-7479-4042-AB4B-FA96E2602D2C}"/>
            </a:ext>
          </a:extLst>
        </xdr:cNvPr>
        <xdr:cNvSpPr txBox="1"/>
      </xdr:nvSpPr>
      <xdr:spPr>
        <a:xfrm>
          <a:off x="1402837" y="46213059"/>
          <a:ext cx="546677" cy="248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000">
              <a:latin typeface="Arial" pitchFamily="34" charset="0"/>
              <a:cs typeface="Arial" pitchFamily="34" charset="0"/>
            </a:rPr>
            <a:t>Firma</a:t>
          </a:r>
        </a:p>
      </xdr:txBody>
    </xdr:sp>
    <xdr:clientData/>
  </xdr:twoCellAnchor>
  <xdr:twoCellAnchor>
    <xdr:from>
      <xdr:col>0</xdr:col>
      <xdr:colOff>123264</xdr:colOff>
      <xdr:row>218</xdr:row>
      <xdr:rowOff>57150</xdr:rowOff>
    </xdr:from>
    <xdr:to>
      <xdr:col>1</xdr:col>
      <xdr:colOff>2274720</xdr:colOff>
      <xdr:row>221</xdr:row>
      <xdr:rowOff>142875</xdr:rowOff>
    </xdr:to>
    <xdr:sp macro="" textlink="">
      <xdr:nvSpPr>
        <xdr:cNvPr id="10" name="9 CuadroTexto">
          <a:extLst>
            <a:ext uri="{FF2B5EF4-FFF2-40B4-BE49-F238E27FC236}">
              <a16:creationId xmlns:a16="http://schemas.microsoft.com/office/drawing/2014/main" id="{82422AA0-336D-447C-83D5-D94111E1BE52}"/>
            </a:ext>
          </a:extLst>
        </xdr:cNvPr>
        <xdr:cNvSpPr txBox="1"/>
      </xdr:nvSpPr>
      <xdr:spPr>
        <a:xfrm>
          <a:off x="123264" y="46908944"/>
          <a:ext cx="2823809"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solidFill>
                <a:schemeClr val="dk1"/>
              </a:solidFill>
              <a:effectLst/>
              <a:latin typeface="Arial" panose="020B0604020202020204" pitchFamily="34" charset="0"/>
              <a:ea typeface="+mn-ea"/>
              <a:cs typeface="Arial" panose="020B0604020202020204" pitchFamily="34" charset="0"/>
            </a:rPr>
            <a:t>Lic. Javier</a:t>
          </a:r>
          <a:r>
            <a:rPr lang="es-MX" sz="1000" b="1" baseline="0">
              <a:solidFill>
                <a:schemeClr val="dk1"/>
              </a:solidFill>
              <a:effectLst/>
              <a:latin typeface="Arial" panose="020B0604020202020204" pitchFamily="34" charset="0"/>
              <a:ea typeface="+mn-ea"/>
              <a:cs typeface="Arial" panose="020B0604020202020204" pitchFamily="34" charset="0"/>
            </a:rPr>
            <a:t> Alfonso Torres Mereles </a:t>
          </a:r>
          <a:endParaRPr lang="es-MX" sz="1000">
            <a:effectLst/>
            <a:latin typeface="Arial" panose="020B0604020202020204" pitchFamily="34" charset="0"/>
            <a:cs typeface="Arial" panose="020B0604020202020204" pitchFamily="34" charset="0"/>
          </a:endParaRPr>
        </a:p>
        <a:p>
          <a:pPr algn="ctr"/>
          <a:r>
            <a:rPr lang="es-MX" sz="1000" b="1">
              <a:solidFill>
                <a:schemeClr val="dk1"/>
              </a:solidFill>
              <a:effectLst/>
              <a:latin typeface="Arial" panose="020B0604020202020204" pitchFamily="34" charset="0"/>
              <a:ea typeface="+mn-ea"/>
              <a:cs typeface="Arial" panose="020B0604020202020204" pitchFamily="34" charset="0"/>
            </a:rPr>
            <a:t>Secretario General </a:t>
          </a:r>
          <a:r>
            <a:rPr lang="es-MX" sz="1000" b="1" baseline="0">
              <a:solidFill>
                <a:schemeClr val="dk1"/>
              </a:solidFill>
              <a:effectLst/>
              <a:latin typeface="Arial" panose="020B0604020202020204" pitchFamily="34" charset="0"/>
              <a:ea typeface="+mn-ea"/>
              <a:cs typeface="Arial" panose="020B0604020202020204" pitchFamily="34" charset="0"/>
            </a:rPr>
            <a:t> </a:t>
          </a:r>
          <a:endParaRPr lang="es-MX" sz="1000">
            <a:effectLst/>
            <a:latin typeface="Arial" panose="020B0604020202020204" pitchFamily="34" charset="0"/>
            <a:cs typeface="Arial" panose="020B0604020202020204" pitchFamily="34" charset="0"/>
          </a:endParaRPr>
        </a:p>
        <a:p>
          <a:pPr algn="ctr"/>
          <a:r>
            <a:rPr lang="es-MX" sz="10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1</xdr:col>
      <xdr:colOff>3733614</xdr:colOff>
      <xdr:row>217</xdr:row>
      <xdr:rowOff>167903</xdr:rowOff>
    </xdr:from>
    <xdr:to>
      <xdr:col>3</xdr:col>
      <xdr:colOff>356473</xdr:colOff>
      <xdr:row>217</xdr:row>
      <xdr:rowOff>177427</xdr:rowOff>
    </xdr:to>
    <xdr:cxnSp macro="">
      <xdr:nvCxnSpPr>
        <xdr:cNvPr id="11" name="4 Conector recto">
          <a:extLst>
            <a:ext uri="{FF2B5EF4-FFF2-40B4-BE49-F238E27FC236}">
              <a16:creationId xmlns:a16="http://schemas.microsoft.com/office/drawing/2014/main" id="{28358719-206A-4113-ACEA-042E9A4654C5}"/>
            </a:ext>
          </a:extLst>
        </xdr:cNvPr>
        <xdr:cNvCxnSpPr/>
      </xdr:nvCxnSpPr>
      <xdr:spPr>
        <a:xfrm flipV="1">
          <a:off x="4405967" y="46829197"/>
          <a:ext cx="2539565" cy="9524"/>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4542478</xdr:colOff>
      <xdr:row>214</xdr:row>
      <xdr:rowOff>107576</xdr:rowOff>
    </xdr:from>
    <xdr:to>
      <xdr:col>2</xdr:col>
      <xdr:colOff>688041</xdr:colOff>
      <xdr:row>216</xdr:row>
      <xdr:rowOff>117101</xdr:rowOff>
    </xdr:to>
    <xdr:sp macro="" textlink="">
      <xdr:nvSpPr>
        <xdr:cNvPr id="12" name="6 CuadroTexto">
          <a:extLst>
            <a:ext uri="{FF2B5EF4-FFF2-40B4-BE49-F238E27FC236}">
              <a16:creationId xmlns:a16="http://schemas.microsoft.com/office/drawing/2014/main" id="{ACCCC23F-3C70-421D-B732-73BFB69B59AA}"/>
            </a:ext>
          </a:extLst>
        </xdr:cNvPr>
        <xdr:cNvSpPr txBox="1"/>
      </xdr:nvSpPr>
      <xdr:spPr>
        <a:xfrm>
          <a:off x="5214831" y="46197370"/>
          <a:ext cx="1008916"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1</xdr:col>
      <xdr:colOff>3361577</xdr:colOff>
      <xdr:row>218</xdr:row>
      <xdr:rowOff>91702</xdr:rowOff>
    </xdr:from>
    <xdr:to>
      <xdr:col>3</xdr:col>
      <xdr:colOff>558053</xdr:colOff>
      <xdr:row>221</xdr:row>
      <xdr:rowOff>98051</xdr:rowOff>
    </xdr:to>
    <xdr:sp macro="" textlink="">
      <xdr:nvSpPr>
        <xdr:cNvPr id="13" name="9 CuadroTexto">
          <a:extLst>
            <a:ext uri="{FF2B5EF4-FFF2-40B4-BE49-F238E27FC236}">
              <a16:creationId xmlns:a16="http://schemas.microsoft.com/office/drawing/2014/main" id="{04A80D92-9E4E-46C9-B72F-5BEF634B9A82}"/>
            </a:ext>
          </a:extLst>
        </xdr:cNvPr>
        <xdr:cNvSpPr txBox="1"/>
      </xdr:nvSpPr>
      <xdr:spPr>
        <a:xfrm>
          <a:off x="4033930" y="46943496"/>
          <a:ext cx="3113182" cy="5778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0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000">
            <a:effectLst/>
            <a:latin typeface="Arial" panose="020B0604020202020204" pitchFamily="34" charset="0"/>
            <a:cs typeface="Arial" panose="020B0604020202020204" pitchFamily="34" charset="0"/>
          </a:endParaRPr>
        </a:p>
        <a:p>
          <a:pPr algn="ctr"/>
          <a:r>
            <a:rPr lang="es-MX" sz="10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000">
            <a:effectLst/>
            <a:latin typeface="Arial" panose="020B0604020202020204" pitchFamily="34" charset="0"/>
            <a:cs typeface="Arial" panose="020B0604020202020204" pitchFamily="34" charset="0"/>
          </a:endParaRPr>
        </a:p>
      </xdr:txBody>
    </xdr:sp>
    <xdr:clientData/>
  </xdr:twoCellAnchor>
  <xdr:twoCellAnchor editAs="oneCell">
    <xdr:from>
      <xdr:col>2</xdr:col>
      <xdr:colOff>207050</xdr:colOff>
      <xdr:row>0</xdr:row>
      <xdr:rowOff>38100</xdr:rowOff>
    </xdr:from>
    <xdr:to>
      <xdr:col>2</xdr:col>
      <xdr:colOff>981075</xdr:colOff>
      <xdr:row>2</xdr:row>
      <xdr:rowOff>129728</xdr:rowOff>
    </xdr:to>
    <xdr:pic>
      <xdr:nvPicPr>
        <xdr:cNvPr id="14" name="Imagen 13">
          <a:extLst>
            <a:ext uri="{FF2B5EF4-FFF2-40B4-BE49-F238E27FC236}">
              <a16:creationId xmlns:a16="http://schemas.microsoft.com/office/drawing/2014/main" id="{5D8593C5-23AB-4387-8CDC-FB6A814B30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31550" y="38100"/>
          <a:ext cx="774025" cy="472628"/>
        </a:xfrm>
        <a:prstGeom prst="rect">
          <a:avLst/>
        </a:prstGeom>
      </xdr:spPr>
    </xdr:pic>
    <xdr:clientData/>
  </xdr:twoCellAnchor>
  <xdr:twoCellAnchor editAs="oneCell">
    <xdr:from>
      <xdr:col>0</xdr:col>
      <xdr:colOff>133350</xdr:colOff>
      <xdr:row>0</xdr:row>
      <xdr:rowOff>104775</xdr:rowOff>
    </xdr:from>
    <xdr:to>
      <xdr:col>1</xdr:col>
      <xdr:colOff>468630</xdr:colOff>
      <xdr:row>2</xdr:row>
      <xdr:rowOff>50092</xdr:rowOff>
    </xdr:to>
    <xdr:pic>
      <xdr:nvPicPr>
        <xdr:cNvPr id="15" name="Imagen 14">
          <a:extLst>
            <a:ext uri="{FF2B5EF4-FFF2-40B4-BE49-F238E27FC236}">
              <a16:creationId xmlns:a16="http://schemas.microsoft.com/office/drawing/2014/main" id="{A33B1BAD-2CA8-44E9-B3FE-71EFBE931082}"/>
            </a:ext>
          </a:extLst>
        </xdr:cNvPr>
        <xdr:cNvPicPr>
          <a:picLocks noChangeAspect="1"/>
        </xdr:cNvPicPr>
      </xdr:nvPicPr>
      <xdr:blipFill>
        <a:blip xmlns:r="http://schemas.openxmlformats.org/officeDocument/2006/relationships" r:embed="rId2"/>
        <a:stretch>
          <a:fillRect/>
        </a:stretch>
      </xdr:blipFill>
      <xdr:spPr>
        <a:xfrm>
          <a:off x="133350" y="104775"/>
          <a:ext cx="1002030" cy="3263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496545</xdr:colOff>
      <xdr:row>176</xdr:row>
      <xdr:rowOff>16452</xdr:rowOff>
    </xdr:from>
    <xdr:to>
      <xdr:col>1</xdr:col>
      <xdr:colOff>2126474</xdr:colOff>
      <xdr:row>176</xdr:row>
      <xdr:rowOff>16452</xdr:rowOff>
    </xdr:to>
    <xdr:cxnSp macro="">
      <xdr:nvCxnSpPr>
        <xdr:cNvPr id="2" name="4 Conector recto">
          <a:extLst>
            <a:ext uri="{FF2B5EF4-FFF2-40B4-BE49-F238E27FC236}">
              <a16:creationId xmlns:a16="http://schemas.microsoft.com/office/drawing/2014/main" id="{F568B46C-C9DB-4524-AF78-46ADE1D91444}"/>
            </a:ext>
          </a:extLst>
        </xdr:cNvPr>
        <xdr:cNvCxnSpPr/>
      </xdr:nvCxnSpPr>
      <xdr:spPr>
        <a:xfrm>
          <a:off x="496545" y="46784202"/>
          <a:ext cx="2296679"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730484</xdr:colOff>
      <xdr:row>172</xdr:row>
      <xdr:rowOff>123265</xdr:rowOff>
    </xdr:from>
    <xdr:to>
      <xdr:col>1</xdr:col>
      <xdr:colOff>1277161</xdr:colOff>
      <xdr:row>173</xdr:row>
      <xdr:rowOff>181473</xdr:rowOff>
    </xdr:to>
    <xdr:sp macro="" textlink="">
      <xdr:nvSpPr>
        <xdr:cNvPr id="3" name="6 CuadroTexto">
          <a:extLst>
            <a:ext uri="{FF2B5EF4-FFF2-40B4-BE49-F238E27FC236}">
              <a16:creationId xmlns:a16="http://schemas.microsoft.com/office/drawing/2014/main" id="{BCB08CC2-A32B-4C5B-B53C-88AB26529D0B}"/>
            </a:ext>
          </a:extLst>
        </xdr:cNvPr>
        <xdr:cNvSpPr txBox="1"/>
      </xdr:nvSpPr>
      <xdr:spPr>
        <a:xfrm>
          <a:off x="1397234" y="46129015"/>
          <a:ext cx="546677" cy="248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000">
              <a:latin typeface="Arial" pitchFamily="34" charset="0"/>
              <a:cs typeface="Arial" pitchFamily="34" charset="0"/>
            </a:rPr>
            <a:t>Firma</a:t>
          </a:r>
        </a:p>
      </xdr:txBody>
    </xdr:sp>
    <xdr:clientData/>
  </xdr:twoCellAnchor>
  <xdr:twoCellAnchor>
    <xdr:from>
      <xdr:col>0</xdr:col>
      <xdr:colOff>123264</xdr:colOff>
      <xdr:row>176</xdr:row>
      <xdr:rowOff>57150</xdr:rowOff>
    </xdr:from>
    <xdr:to>
      <xdr:col>1</xdr:col>
      <xdr:colOff>2274720</xdr:colOff>
      <xdr:row>179</xdr:row>
      <xdr:rowOff>142875</xdr:rowOff>
    </xdr:to>
    <xdr:sp macro="" textlink="">
      <xdr:nvSpPr>
        <xdr:cNvPr id="4" name="9 CuadroTexto">
          <a:extLst>
            <a:ext uri="{FF2B5EF4-FFF2-40B4-BE49-F238E27FC236}">
              <a16:creationId xmlns:a16="http://schemas.microsoft.com/office/drawing/2014/main" id="{F039FF60-F961-4D25-88F4-8D9291C753C3}"/>
            </a:ext>
          </a:extLst>
        </xdr:cNvPr>
        <xdr:cNvSpPr txBox="1"/>
      </xdr:nvSpPr>
      <xdr:spPr>
        <a:xfrm>
          <a:off x="123264" y="46824900"/>
          <a:ext cx="2818206"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solidFill>
                <a:schemeClr val="dk1"/>
              </a:solidFill>
              <a:effectLst/>
              <a:latin typeface="Arial" panose="020B0604020202020204" pitchFamily="34" charset="0"/>
              <a:ea typeface="+mn-ea"/>
              <a:cs typeface="Arial" panose="020B0604020202020204" pitchFamily="34" charset="0"/>
            </a:rPr>
            <a:t>Lic. Javier</a:t>
          </a:r>
          <a:r>
            <a:rPr lang="es-MX" sz="1000" b="1" baseline="0">
              <a:solidFill>
                <a:schemeClr val="dk1"/>
              </a:solidFill>
              <a:effectLst/>
              <a:latin typeface="Arial" panose="020B0604020202020204" pitchFamily="34" charset="0"/>
              <a:ea typeface="+mn-ea"/>
              <a:cs typeface="Arial" panose="020B0604020202020204" pitchFamily="34" charset="0"/>
            </a:rPr>
            <a:t> Alfonso Torres Mereles </a:t>
          </a:r>
          <a:endParaRPr lang="es-MX" sz="1000">
            <a:effectLst/>
            <a:latin typeface="Arial" panose="020B0604020202020204" pitchFamily="34" charset="0"/>
            <a:cs typeface="Arial" panose="020B0604020202020204" pitchFamily="34" charset="0"/>
          </a:endParaRPr>
        </a:p>
        <a:p>
          <a:pPr algn="ctr"/>
          <a:r>
            <a:rPr lang="es-MX" sz="1000" b="1">
              <a:solidFill>
                <a:schemeClr val="dk1"/>
              </a:solidFill>
              <a:effectLst/>
              <a:latin typeface="Arial" panose="020B0604020202020204" pitchFamily="34" charset="0"/>
              <a:ea typeface="+mn-ea"/>
              <a:cs typeface="Arial" panose="020B0604020202020204" pitchFamily="34" charset="0"/>
            </a:rPr>
            <a:t>Secretario General </a:t>
          </a:r>
          <a:r>
            <a:rPr lang="es-MX" sz="1000" b="1" baseline="0">
              <a:solidFill>
                <a:schemeClr val="dk1"/>
              </a:solidFill>
              <a:effectLst/>
              <a:latin typeface="Arial" panose="020B0604020202020204" pitchFamily="34" charset="0"/>
              <a:ea typeface="+mn-ea"/>
              <a:cs typeface="Arial" panose="020B0604020202020204" pitchFamily="34" charset="0"/>
            </a:rPr>
            <a:t> </a:t>
          </a:r>
          <a:endParaRPr lang="es-MX" sz="1000">
            <a:effectLst/>
            <a:latin typeface="Arial" panose="020B0604020202020204" pitchFamily="34" charset="0"/>
            <a:cs typeface="Arial" panose="020B0604020202020204" pitchFamily="34" charset="0"/>
          </a:endParaRPr>
        </a:p>
        <a:p>
          <a:pPr algn="ctr"/>
          <a:r>
            <a:rPr lang="es-MX" sz="10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4</xdr:col>
      <xdr:colOff>390339</xdr:colOff>
      <xdr:row>175</xdr:row>
      <xdr:rowOff>177428</xdr:rowOff>
    </xdr:from>
    <xdr:to>
      <xdr:col>5</xdr:col>
      <xdr:colOff>775573</xdr:colOff>
      <xdr:row>175</xdr:row>
      <xdr:rowOff>186952</xdr:rowOff>
    </xdr:to>
    <xdr:cxnSp macro="">
      <xdr:nvCxnSpPr>
        <xdr:cNvPr id="5" name="4 Conector recto">
          <a:extLst>
            <a:ext uri="{FF2B5EF4-FFF2-40B4-BE49-F238E27FC236}">
              <a16:creationId xmlns:a16="http://schemas.microsoft.com/office/drawing/2014/main" id="{280B26C3-BFF5-4DDF-9307-A4515C3D5987}"/>
            </a:ext>
          </a:extLst>
        </xdr:cNvPr>
        <xdr:cNvCxnSpPr/>
      </xdr:nvCxnSpPr>
      <xdr:spPr>
        <a:xfrm flipV="1">
          <a:off x="7734114" y="33610178"/>
          <a:ext cx="2023534" cy="9524"/>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1275403</xdr:colOff>
      <xdr:row>172</xdr:row>
      <xdr:rowOff>69476</xdr:rowOff>
    </xdr:from>
    <xdr:to>
      <xdr:col>5</xdr:col>
      <xdr:colOff>326091</xdr:colOff>
      <xdr:row>174</xdr:row>
      <xdr:rowOff>79001</xdr:rowOff>
    </xdr:to>
    <xdr:sp macro="" textlink="">
      <xdr:nvSpPr>
        <xdr:cNvPr id="6" name="6 CuadroTexto">
          <a:extLst>
            <a:ext uri="{FF2B5EF4-FFF2-40B4-BE49-F238E27FC236}">
              <a16:creationId xmlns:a16="http://schemas.microsoft.com/office/drawing/2014/main" id="{F191050E-9759-4175-888B-0ED617947458}"/>
            </a:ext>
          </a:extLst>
        </xdr:cNvPr>
        <xdr:cNvSpPr txBox="1"/>
      </xdr:nvSpPr>
      <xdr:spPr>
        <a:xfrm>
          <a:off x="8619178" y="32930726"/>
          <a:ext cx="688988"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4</xdr:col>
      <xdr:colOff>180227</xdr:colOff>
      <xdr:row>176</xdr:row>
      <xdr:rowOff>101227</xdr:rowOff>
    </xdr:from>
    <xdr:to>
      <xdr:col>5</xdr:col>
      <xdr:colOff>1139078</xdr:colOff>
      <xdr:row>179</xdr:row>
      <xdr:rowOff>107576</xdr:rowOff>
    </xdr:to>
    <xdr:sp macro="" textlink="">
      <xdr:nvSpPr>
        <xdr:cNvPr id="7" name="9 CuadroTexto">
          <a:extLst>
            <a:ext uri="{FF2B5EF4-FFF2-40B4-BE49-F238E27FC236}">
              <a16:creationId xmlns:a16="http://schemas.microsoft.com/office/drawing/2014/main" id="{587EA938-B97C-44CF-8987-AA7FE712DECA}"/>
            </a:ext>
          </a:extLst>
        </xdr:cNvPr>
        <xdr:cNvSpPr txBox="1"/>
      </xdr:nvSpPr>
      <xdr:spPr>
        <a:xfrm>
          <a:off x="7524002" y="33724477"/>
          <a:ext cx="2597151" cy="5778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0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000">
            <a:effectLst/>
            <a:latin typeface="Arial" panose="020B0604020202020204" pitchFamily="34" charset="0"/>
            <a:cs typeface="Arial" panose="020B0604020202020204" pitchFamily="34" charset="0"/>
          </a:endParaRPr>
        </a:p>
        <a:p>
          <a:pPr algn="ctr"/>
          <a:r>
            <a:rPr lang="es-MX" sz="10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000">
            <a:effectLst/>
            <a:latin typeface="Arial" panose="020B0604020202020204" pitchFamily="34" charset="0"/>
            <a:cs typeface="Arial" panose="020B0604020202020204" pitchFamily="34" charset="0"/>
          </a:endParaRPr>
        </a:p>
      </xdr:txBody>
    </xdr:sp>
    <xdr:clientData/>
  </xdr:twoCellAnchor>
  <xdr:twoCellAnchor editAs="oneCell">
    <xdr:from>
      <xdr:col>5</xdr:col>
      <xdr:colOff>902375</xdr:colOff>
      <xdr:row>0</xdr:row>
      <xdr:rowOff>0</xdr:rowOff>
    </xdr:from>
    <xdr:to>
      <xdr:col>6</xdr:col>
      <xdr:colOff>266700</xdr:colOff>
      <xdr:row>2</xdr:row>
      <xdr:rowOff>161421</xdr:rowOff>
    </xdr:to>
    <xdr:pic>
      <xdr:nvPicPr>
        <xdr:cNvPr id="8" name="Imagen 7">
          <a:extLst>
            <a:ext uri="{FF2B5EF4-FFF2-40B4-BE49-F238E27FC236}">
              <a16:creationId xmlns:a16="http://schemas.microsoft.com/office/drawing/2014/main" id="{B8812E2E-FFDF-4E2B-ADD9-9C2E7CD8A7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84450" y="0"/>
          <a:ext cx="888325" cy="542421"/>
        </a:xfrm>
        <a:prstGeom prst="rect">
          <a:avLst/>
        </a:prstGeom>
      </xdr:spPr>
    </xdr:pic>
    <xdr:clientData/>
  </xdr:twoCellAnchor>
  <xdr:twoCellAnchor editAs="oneCell">
    <xdr:from>
      <xdr:col>0</xdr:col>
      <xdr:colOff>161925</xdr:colOff>
      <xdr:row>0</xdr:row>
      <xdr:rowOff>114300</xdr:rowOff>
    </xdr:from>
    <xdr:to>
      <xdr:col>1</xdr:col>
      <xdr:colOff>497205</xdr:colOff>
      <xdr:row>2</xdr:row>
      <xdr:rowOff>59617</xdr:rowOff>
    </xdr:to>
    <xdr:pic>
      <xdr:nvPicPr>
        <xdr:cNvPr id="9" name="Imagen 8">
          <a:extLst>
            <a:ext uri="{FF2B5EF4-FFF2-40B4-BE49-F238E27FC236}">
              <a16:creationId xmlns:a16="http://schemas.microsoft.com/office/drawing/2014/main" id="{6B2E095D-57EF-40CC-A4DC-97B74307F10F}"/>
            </a:ext>
          </a:extLst>
        </xdr:cNvPr>
        <xdr:cNvPicPr>
          <a:picLocks noChangeAspect="1"/>
        </xdr:cNvPicPr>
      </xdr:nvPicPr>
      <xdr:blipFill>
        <a:blip xmlns:r="http://schemas.openxmlformats.org/officeDocument/2006/relationships" r:embed="rId2"/>
        <a:stretch>
          <a:fillRect/>
        </a:stretch>
      </xdr:blipFill>
      <xdr:spPr>
        <a:xfrm>
          <a:off x="161925" y="114300"/>
          <a:ext cx="1002030" cy="3263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496545</xdr:colOff>
      <xdr:row>35</xdr:row>
      <xdr:rowOff>16452</xdr:rowOff>
    </xdr:from>
    <xdr:to>
      <xdr:col>1</xdr:col>
      <xdr:colOff>2126474</xdr:colOff>
      <xdr:row>35</xdr:row>
      <xdr:rowOff>16452</xdr:rowOff>
    </xdr:to>
    <xdr:cxnSp macro="">
      <xdr:nvCxnSpPr>
        <xdr:cNvPr id="2" name="4 Conector recto">
          <a:extLst>
            <a:ext uri="{FF2B5EF4-FFF2-40B4-BE49-F238E27FC236}">
              <a16:creationId xmlns:a16="http://schemas.microsoft.com/office/drawing/2014/main" id="{870974CE-8EF0-4253-82E6-3F68CA410F64}"/>
            </a:ext>
          </a:extLst>
        </xdr:cNvPr>
        <xdr:cNvCxnSpPr/>
      </xdr:nvCxnSpPr>
      <xdr:spPr>
        <a:xfrm>
          <a:off x="496545" y="33639702"/>
          <a:ext cx="2296679"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730484</xdr:colOff>
      <xdr:row>31</xdr:row>
      <xdr:rowOff>123265</xdr:rowOff>
    </xdr:from>
    <xdr:to>
      <xdr:col>1</xdr:col>
      <xdr:colOff>1277161</xdr:colOff>
      <xdr:row>32</xdr:row>
      <xdr:rowOff>181473</xdr:rowOff>
    </xdr:to>
    <xdr:sp macro="" textlink="">
      <xdr:nvSpPr>
        <xdr:cNvPr id="3" name="6 CuadroTexto">
          <a:extLst>
            <a:ext uri="{FF2B5EF4-FFF2-40B4-BE49-F238E27FC236}">
              <a16:creationId xmlns:a16="http://schemas.microsoft.com/office/drawing/2014/main" id="{25B99189-A700-4958-8871-89701B07BAC6}"/>
            </a:ext>
          </a:extLst>
        </xdr:cNvPr>
        <xdr:cNvSpPr txBox="1"/>
      </xdr:nvSpPr>
      <xdr:spPr>
        <a:xfrm>
          <a:off x="1397234" y="32984515"/>
          <a:ext cx="546677" cy="248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000">
              <a:latin typeface="Arial" pitchFamily="34" charset="0"/>
              <a:cs typeface="Arial" pitchFamily="34" charset="0"/>
            </a:rPr>
            <a:t>Firma</a:t>
          </a:r>
        </a:p>
      </xdr:txBody>
    </xdr:sp>
    <xdr:clientData/>
  </xdr:twoCellAnchor>
  <xdr:twoCellAnchor>
    <xdr:from>
      <xdr:col>0</xdr:col>
      <xdr:colOff>123264</xdr:colOff>
      <xdr:row>35</xdr:row>
      <xdr:rowOff>57150</xdr:rowOff>
    </xdr:from>
    <xdr:to>
      <xdr:col>1</xdr:col>
      <xdr:colOff>2274720</xdr:colOff>
      <xdr:row>38</xdr:row>
      <xdr:rowOff>142875</xdr:rowOff>
    </xdr:to>
    <xdr:sp macro="" textlink="">
      <xdr:nvSpPr>
        <xdr:cNvPr id="4" name="9 CuadroTexto">
          <a:extLst>
            <a:ext uri="{FF2B5EF4-FFF2-40B4-BE49-F238E27FC236}">
              <a16:creationId xmlns:a16="http://schemas.microsoft.com/office/drawing/2014/main" id="{3D236179-1AF6-4D27-89F0-7562F3C09404}"/>
            </a:ext>
          </a:extLst>
        </xdr:cNvPr>
        <xdr:cNvSpPr txBox="1"/>
      </xdr:nvSpPr>
      <xdr:spPr>
        <a:xfrm>
          <a:off x="123264" y="33680400"/>
          <a:ext cx="2818206"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solidFill>
                <a:schemeClr val="dk1"/>
              </a:solidFill>
              <a:effectLst/>
              <a:latin typeface="Arial" panose="020B0604020202020204" pitchFamily="34" charset="0"/>
              <a:ea typeface="+mn-ea"/>
              <a:cs typeface="Arial" panose="020B0604020202020204" pitchFamily="34" charset="0"/>
            </a:rPr>
            <a:t>Lic. Javier</a:t>
          </a:r>
          <a:r>
            <a:rPr lang="es-MX" sz="1000" b="1" baseline="0">
              <a:solidFill>
                <a:schemeClr val="dk1"/>
              </a:solidFill>
              <a:effectLst/>
              <a:latin typeface="Arial" panose="020B0604020202020204" pitchFamily="34" charset="0"/>
              <a:ea typeface="+mn-ea"/>
              <a:cs typeface="Arial" panose="020B0604020202020204" pitchFamily="34" charset="0"/>
            </a:rPr>
            <a:t> Alfonso Torres Mereles </a:t>
          </a:r>
          <a:endParaRPr lang="es-MX" sz="1000">
            <a:effectLst/>
            <a:latin typeface="Arial" panose="020B0604020202020204" pitchFamily="34" charset="0"/>
            <a:cs typeface="Arial" panose="020B0604020202020204" pitchFamily="34" charset="0"/>
          </a:endParaRPr>
        </a:p>
        <a:p>
          <a:pPr algn="ctr"/>
          <a:r>
            <a:rPr lang="es-MX" sz="1000" b="1">
              <a:solidFill>
                <a:schemeClr val="dk1"/>
              </a:solidFill>
              <a:effectLst/>
              <a:latin typeface="Arial" panose="020B0604020202020204" pitchFamily="34" charset="0"/>
              <a:ea typeface="+mn-ea"/>
              <a:cs typeface="Arial" panose="020B0604020202020204" pitchFamily="34" charset="0"/>
            </a:rPr>
            <a:t>Secretario General </a:t>
          </a:r>
          <a:r>
            <a:rPr lang="es-MX" sz="1000" b="1" baseline="0">
              <a:solidFill>
                <a:schemeClr val="dk1"/>
              </a:solidFill>
              <a:effectLst/>
              <a:latin typeface="Arial" panose="020B0604020202020204" pitchFamily="34" charset="0"/>
              <a:ea typeface="+mn-ea"/>
              <a:cs typeface="Arial" panose="020B0604020202020204" pitchFamily="34" charset="0"/>
            </a:rPr>
            <a:t> </a:t>
          </a:r>
          <a:endParaRPr lang="es-MX" sz="1000">
            <a:effectLst/>
            <a:latin typeface="Arial" panose="020B0604020202020204" pitchFamily="34" charset="0"/>
            <a:cs typeface="Arial" panose="020B0604020202020204" pitchFamily="34" charset="0"/>
          </a:endParaRPr>
        </a:p>
        <a:p>
          <a:pPr algn="ctr"/>
          <a:r>
            <a:rPr lang="es-MX" sz="10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2</xdr:col>
      <xdr:colOff>733239</xdr:colOff>
      <xdr:row>35</xdr:row>
      <xdr:rowOff>9525</xdr:rowOff>
    </xdr:from>
    <xdr:to>
      <xdr:col>4</xdr:col>
      <xdr:colOff>276225</xdr:colOff>
      <xdr:row>35</xdr:row>
      <xdr:rowOff>15502</xdr:rowOff>
    </xdr:to>
    <xdr:cxnSp macro="">
      <xdr:nvCxnSpPr>
        <xdr:cNvPr id="5" name="4 Conector recto">
          <a:extLst>
            <a:ext uri="{FF2B5EF4-FFF2-40B4-BE49-F238E27FC236}">
              <a16:creationId xmlns:a16="http://schemas.microsoft.com/office/drawing/2014/main" id="{AC00FA18-6381-40A6-9576-A0B73D51BF4F}"/>
            </a:ext>
          </a:extLst>
        </xdr:cNvPr>
        <xdr:cNvCxnSpPr/>
      </xdr:nvCxnSpPr>
      <xdr:spPr>
        <a:xfrm flipV="1">
          <a:off x="4609914" y="6677025"/>
          <a:ext cx="2190936" cy="5977"/>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46678</xdr:colOff>
      <xdr:row>31</xdr:row>
      <xdr:rowOff>88526</xdr:rowOff>
    </xdr:from>
    <xdr:to>
      <xdr:col>3</xdr:col>
      <xdr:colOff>735666</xdr:colOff>
      <xdr:row>33</xdr:row>
      <xdr:rowOff>98051</xdr:rowOff>
    </xdr:to>
    <xdr:sp macro="" textlink="">
      <xdr:nvSpPr>
        <xdr:cNvPr id="6" name="6 CuadroTexto">
          <a:extLst>
            <a:ext uri="{FF2B5EF4-FFF2-40B4-BE49-F238E27FC236}">
              <a16:creationId xmlns:a16="http://schemas.microsoft.com/office/drawing/2014/main" id="{84193FF3-8134-4C29-B245-9B4F986A51E6}"/>
            </a:ext>
          </a:extLst>
        </xdr:cNvPr>
        <xdr:cNvSpPr txBox="1"/>
      </xdr:nvSpPr>
      <xdr:spPr>
        <a:xfrm>
          <a:off x="5447353" y="5994026"/>
          <a:ext cx="688988"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2</xdr:col>
      <xdr:colOff>494552</xdr:colOff>
      <xdr:row>35</xdr:row>
      <xdr:rowOff>72652</xdr:rowOff>
    </xdr:from>
    <xdr:to>
      <xdr:col>4</xdr:col>
      <xdr:colOff>409575</xdr:colOff>
      <xdr:row>38</xdr:row>
      <xdr:rowOff>79001</xdr:rowOff>
    </xdr:to>
    <xdr:sp macro="" textlink="">
      <xdr:nvSpPr>
        <xdr:cNvPr id="7" name="9 CuadroTexto">
          <a:extLst>
            <a:ext uri="{FF2B5EF4-FFF2-40B4-BE49-F238E27FC236}">
              <a16:creationId xmlns:a16="http://schemas.microsoft.com/office/drawing/2014/main" id="{333AC22D-74D8-4306-965A-18CB372A68EA}"/>
            </a:ext>
          </a:extLst>
        </xdr:cNvPr>
        <xdr:cNvSpPr txBox="1"/>
      </xdr:nvSpPr>
      <xdr:spPr>
        <a:xfrm>
          <a:off x="4371227" y="6740152"/>
          <a:ext cx="2562973" cy="5778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0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000">
            <a:effectLst/>
            <a:latin typeface="Arial" panose="020B0604020202020204" pitchFamily="34" charset="0"/>
            <a:cs typeface="Arial" panose="020B0604020202020204" pitchFamily="34" charset="0"/>
          </a:endParaRPr>
        </a:p>
        <a:p>
          <a:pPr algn="ctr"/>
          <a:r>
            <a:rPr lang="es-MX" sz="10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000">
            <a:effectLst/>
            <a:latin typeface="Arial" panose="020B0604020202020204" pitchFamily="34" charset="0"/>
            <a:cs typeface="Arial" panose="020B0604020202020204" pitchFamily="34" charset="0"/>
          </a:endParaRPr>
        </a:p>
      </xdr:txBody>
    </xdr:sp>
    <xdr:clientData/>
  </xdr:twoCellAnchor>
  <xdr:twoCellAnchor editAs="oneCell">
    <xdr:from>
      <xdr:col>2</xdr:col>
      <xdr:colOff>1261985</xdr:colOff>
      <xdr:row>0</xdr:row>
      <xdr:rowOff>0</xdr:rowOff>
    </xdr:from>
    <xdr:to>
      <xdr:col>3</xdr:col>
      <xdr:colOff>361950</xdr:colOff>
      <xdr:row>2</xdr:row>
      <xdr:rowOff>0</xdr:rowOff>
    </xdr:to>
    <xdr:pic>
      <xdr:nvPicPr>
        <xdr:cNvPr id="10" name="Imagen 9">
          <a:extLst>
            <a:ext uri="{FF2B5EF4-FFF2-40B4-BE49-F238E27FC236}">
              <a16:creationId xmlns:a16="http://schemas.microsoft.com/office/drawing/2014/main" id="{9587D707-ECD4-496C-9CC6-6857A577E1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38660" y="0"/>
          <a:ext cx="623965" cy="381000"/>
        </a:xfrm>
        <a:prstGeom prst="rect">
          <a:avLst/>
        </a:prstGeom>
      </xdr:spPr>
    </xdr:pic>
    <xdr:clientData/>
  </xdr:twoCellAnchor>
  <xdr:twoCellAnchor editAs="oneCell">
    <xdr:from>
      <xdr:col>0</xdr:col>
      <xdr:colOff>76200</xdr:colOff>
      <xdr:row>0</xdr:row>
      <xdr:rowOff>57151</xdr:rowOff>
    </xdr:from>
    <xdr:to>
      <xdr:col>1</xdr:col>
      <xdr:colOff>228413</xdr:colOff>
      <xdr:row>1</xdr:row>
      <xdr:rowOff>133351</xdr:rowOff>
    </xdr:to>
    <xdr:pic>
      <xdr:nvPicPr>
        <xdr:cNvPr id="11" name="Imagen 10">
          <a:extLst>
            <a:ext uri="{FF2B5EF4-FFF2-40B4-BE49-F238E27FC236}">
              <a16:creationId xmlns:a16="http://schemas.microsoft.com/office/drawing/2014/main" id="{B592CF69-DA6E-46E2-A890-98C81384D3C1}"/>
            </a:ext>
          </a:extLst>
        </xdr:cNvPr>
        <xdr:cNvPicPr>
          <a:picLocks noChangeAspect="1"/>
        </xdr:cNvPicPr>
      </xdr:nvPicPr>
      <xdr:blipFill>
        <a:blip xmlns:r="http://schemas.openxmlformats.org/officeDocument/2006/relationships" r:embed="rId2"/>
        <a:stretch>
          <a:fillRect/>
        </a:stretch>
      </xdr:blipFill>
      <xdr:spPr>
        <a:xfrm>
          <a:off x="76200" y="57151"/>
          <a:ext cx="818963" cy="266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496545</xdr:colOff>
      <xdr:row>144</xdr:row>
      <xdr:rowOff>16452</xdr:rowOff>
    </xdr:from>
    <xdr:to>
      <xdr:col>1</xdr:col>
      <xdr:colOff>2126474</xdr:colOff>
      <xdr:row>144</xdr:row>
      <xdr:rowOff>16452</xdr:rowOff>
    </xdr:to>
    <xdr:cxnSp macro="">
      <xdr:nvCxnSpPr>
        <xdr:cNvPr id="2" name="4 Conector recto">
          <a:extLst>
            <a:ext uri="{FF2B5EF4-FFF2-40B4-BE49-F238E27FC236}">
              <a16:creationId xmlns:a16="http://schemas.microsoft.com/office/drawing/2014/main" id="{E5D5C9A9-E49A-4011-8793-66F9DCB1BC9A}"/>
            </a:ext>
          </a:extLst>
        </xdr:cNvPr>
        <xdr:cNvCxnSpPr/>
      </xdr:nvCxnSpPr>
      <xdr:spPr>
        <a:xfrm>
          <a:off x="496545" y="6683952"/>
          <a:ext cx="2296679"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730484</xdr:colOff>
      <xdr:row>140</xdr:row>
      <xdr:rowOff>123265</xdr:rowOff>
    </xdr:from>
    <xdr:to>
      <xdr:col>1</xdr:col>
      <xdr:colOff>1277161</xdr:colOff>
      <xdr:row>141</xdr:row>
      <xdr:rowOff>181473</xdr:rowOff>
    </xdr:to>
    <xdr:sp macro="" textlink="">
      <xdr:nvSpPr>
        <xdr:cNvPr id="3" name="6 CuadroTexto">
          <a:extLst>
            <a:ext uri="{FF2B5EF4-FFF2-40B4-BE49-F238E27FC236}">
              <a16:creationId xmlns:a16="http://schemas.microsoft.com/office/drawing/2014/main" id="{6757A164-CA9B-4087-86C3-51DCDA3412FC}"/>
            </a:ext>
          </a:extLst>
        </xdr:cNvPr>
        <xdr:cNvSpPr txBox="1"/>
      </xdr:nvSpPr>
      <xdr:spPr>
        <a:xfrm>
          <a:off x="1397234" y="6028765"/>
          <a:ext cx="546677" cy="248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000">
              <a:latin typeface="Arial" pitchFamily="34" charset="0"/>
              <a:cs typeface="Arial" pitchFamily="34" charset="0"/>
            </a:rPr>
            <a:t>Firma</a:t>
          </a:r>
        </a:p>
      </xdr:txBody>
    </xdr:sp>
    <xdr:clientData/>
  </xdr:twoCellAnchor>
  <xdr:twoCellAnchor>
    <xdr:from>
      <xdr:col>0</xdr:col>
      <xdr:colOff>123264</xdr:colOff>
      <xdr:row>144</xdr:row>
      <xdr:rowOff>57150</xdr:rowOff>
    </xdr:from>
    <xdr:to>
      <xdr:col>1</xdr:col>
      <xdr:colOff>2274720</xdr:colOff>
      <xdr:row>147</xdr:row>
      <xdr:rowOff>142875</xdr:rowOff>
    </xdr:to>
    <xdr:sp macro="" textlink="">
      <xdr:nvSpPr>
        <xdr:cNvPr id="4" name="9 CuadroTexto">
          <a:extLst>
            <a:ext uri="{FF2B5EF4-FFF2-40B4-BE49-F238E27FC236}">
              <a16:creationId xmlns:a16="http://schemas.microsoft.com/office/drawing/2014/main" id="{9D4ABF65-ABC5-49FD-BFD9-16813730C907}"/>
            </a:ext>
          </a:extLst>
        </xdr:cNvPr>
        <xdr:cNvSpPr txBox="1"/>
      </xdr:nvSpPr>
      <xdr:spPr>
        <a:xfrm>
          <a:off x="123264" y="6724650"/>
          <a:ext cx="2818206"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solidFill>
                <a:schemeClr val="dk1"/>
              </a:solidFill>
              <a:effectLst/>
              <a:latin typeface="Arial" panose="020B0604020202020204" pitchFamily="34" charset="0"/>
              <a:ea typeface="+mn-ea"/>
              <a:cs typeface="Arial" panose="020B0604020202020204" pitchFamily="34" charset="0"/>
            </a:rPr>
            <a:t>Lic. Javier</a:t>
          </a:r>
          <a:r>
            <a:rPr lang="es-MX" sz="1000" b="1" baseline="0">
              <a:solidFill>
                <a:schemeClr val="dk1"/>
              </a:solidFill>
              <a:effectLst/>
              <a:latin typeface="Arial" panose="020B0604020202020204" pitchFamily="34" charset="0"/>
              <a:ea typeface="+mn-ea"/>
              <a:cs typeface="Arial" panose="020B0604020202020204" pitchFamily="34" charset="0"/>
            </a:rPr>
            <a:t> Alfonso Torres Mereles </a:t>
          </a:r>
          <a:endParaRPr lang="es-MX" sz="1000">
            <a:effectLst/>
            <a:latin typeface="Arial" panose="020B0604020202020204" pitchFamily="34" charset="0"/>
            <a:cs typeface="Arial" panose="020B0604020202020204" pitchFamily="34" charset="0"/>
          </a:endParaRPr>
        </a:p>
        <a:p>
          <a:pPr algn="ctr"/>
          <a:r>
            <a:rPr lang="es-MX" sz="1000" b="1">
              <a:solidFill>
                <a:schemeClr val="dk1"/>
              </a:solidFill>
              <a:effectLst/>
              <a:latin typeface="Arial" panose="020B0604020202020204" pitchFamily="34" charset="0"/>
              <a:ea typeface="+mn-ea"/>
              <a:cs typeface="Arial" panose="020B0604020202020204" pitchFamily="34" charset="0"/>
            </a:rPr>
            <a:t>Secretario General </a:t>
          </a:r>
          <a:r>
            <a:rPr lang="es-MX" sz="1000" b="1" baseline="0">
              <a:solidFill>
                <a:schemeClr val="dk1"/>
              </a:solidFill>
              <a:effectLst/>
              <a:latin typeface="Arial" panose="020B0604020202020204" pitchFamily="34" charset="0"/>
              <a:ea typeface="+mn-ea"/>
              <a:cs typeface="Arial" panose="020B0604020202020204" pitchFamily="34" charset="0"/>
            </a:rPr>
            <a:t> </a:t>
          </a:r>
          <a:endParaRPr lang="es-MX" sz="1000">
            <a:effectLst/>
            <a:latin typeface="Arial" panose="020B0604020202020204" pitchFamily="34" charset="0"/>
            <a:cs typeface="Arial" panose="020B0604020202020204" pitchFamily="34" charset="0"/>
          </a:endParaRPr>
        </a:p>
        <a:p>
          <a:pPr algn="ctr"/>
          <a:r>
            <a:rPr lang="es-MX" sz="10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2</xdr:col>
      <xdr:colOff>733239</xdr:colOff>
      <xdr:row>144</xdr:row>
      <xdr:rowOff>9525</xdr:rowOff>
    </xdr:from>
    <xdr:to>
      <xdr:col>4</xdr:col>
      <xdr:colOff>276225</xdr:colOff>
      <xdr:row>144</xdr:row>
      <xdr:rowOff>15502</xdr:rowOff>
    </xdr:to>
    <xdr:cxnSp macro="">
      <xdr:nvCxnSpPr>
        <xdr:cNvPr id="5" name="4 Conector recto">
          <a:extLst>
            <a:ext uri="{FF2B5EF4-FFF2-40B4-BE49-F238E27FC236}">
              <a16:creationId xmlns:a16="http://schemas.microsoft.com/office/drawing/2014/main" id="{A063B07D-DA6F-46BB-806F-7993AE63F76C}"/>
            </a:ext>
          </a:extLst>
        </xdr:cNvPr>
        <xdr:cNvCxnSpPr/>
      </xdr:nvCxnSpPr>
      <xdr:spPr>
        <a:xfrm flipV="1">
          <a:off x="4609914" y="6677025"/>
          <a:ext cx="2190936" cy="5977"/>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46678</xdr:colOff>
      <xdr:row>140</xdr:row>
      <xdr:rowOff>88526</xdr:rowOff>
    </xdr:from>
    <xdr:to>
      <xdr:col>3</xdr:col>
      <xdr:colOff>735666</xdr:colOff>
      <xdr:row>142</xdr:row>
      <xdr:rowOff>98051</xdr:rowOff>
    </xdr:to>
    <xdr:sp macro="" textlink="">
      <xdr:nvSpPr>
        <xdr:cNvPr id="6" name="6 CuadroTexto">
          <a:extLst>
            <a:ext uri="{FF2B5EF4-FFF2-40B4-BE49-F238E27FC236}">
              <a16:creationId xmlns:a16="http://schemas.microsoft.com/office/drawing/2014/main" id="{5E1F945D-60B1-453E-BFC9-4924860E4CE5}"/>
            </a:ext>
          </a:extLst>
        </xdr:cNvPr>
        <xdr:cNvSpPr txBox="1"/>
      </xdr:nvSpPr>
      <xdr:spPr>
        <a:xfrm>
          <a:off x="5447353" y="5994026"/>
          <a:ext cx="688988"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2</xdr:col>
      <xdr:colOff>285750</xdr:colOff>
      <xdr:row>144</xdr:row>
      <xdr:rowOff>72652</xdr:rowOff>
    </xdr:from>
    <xdr:to>
      <xdr:col>4</xdr:col>
      <xdr:colOff>587375</xdr:colOff>
      <xdr:row>147</xdr:row>
      <xdr:rowOff>79001</xdr:rowOff>
    </xdr:to>
    <xdr:sp macro="" textlink="">
      <xdr:nvSpPr>
        <xdr:cNvPr id="7" name="9 CuadroTexto">
          <a:extLst>
            <a:ext uri="{FF2B5EF4-FFF2-40B4-BE49-F238E27FC236}">
              <a16:creationId xmlns:a16="http://schemas.microsoft.com/office/drawing/2014/main" id="{154F188F-8039-4295-BD12-5C378A66BEB1}"/>
            </a:ext>
          </a:extLst>
        </xdr:cNvPr>
        <xdr:cNvSpPr txBox="1"/>
      </xdr:nvSpPr>
      <xdr:spPr>
        <a:xfrm>
          <a:off x="5175250" y="27504652"/>
          <a:ext cx="2413000" cy="5778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0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000">
            <a:effectLst/>
            <a:latin typeface="Arial" panose="020B0604020202020204" pitchFamily="34" charset="0"/>
            <a:cs typeface="Arial" panose="020B0604020202020204" pitchFamily="34" charset="0"/>
          </a:endParaRPr>
        </a:p>
        <a:p>
          <a:pPr algn="ctr"/>
          <a:r>
            <a:rPr lang="es-MX" sz="10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000">
            <a:effectLst/>
            <a:latin typeface="Arial" panose="020B0604020202020204" pitchFamily="34" charset="0"/>
            <a:cs typeface="Arial" panose="020B0604020202020204" pitchFamily="34" charset="0"/>
          </a:endParaRPr>
        </a:p>
      </xdr:txBody>
    </xdr:sp>
    <xdr:clientData/>
  </xdr:twoCellAnchor>
  <xdr:twoCellAnchor editAs="oneCell">
    <xdr:from>
      <xdr:col>2</xdr:col>
      <xdr:colOff>744593</xdr:colOff>
      <xdr:row>0</xdr:row>
      <xdr:rowOff>24847</xdr:rowOff>
    </xdr:from>
    <xdr:to>
      <xdr:col>3</xdr:col>
      <xdr:colOff>339588</xdr:colOff>
      <xdr:row>2</xdr:row>
      <xdr:rowOff>13556</xdr:rowOff>
    </xdr:to>
    <xdr:pic>
      <xdr:nvPicPr>
        <xdr:cNvPr id="8" name="Imagen 7">
          <a:extLst>
            <a:ext uri="{FF2B5EF4-FFF2-40B4-BE49-F238E27FC236}">
              <a16:creationId xmlns:a16="http://schemas.microsoft.com/office/drawing/2014/main" id="{245E47FD-85A8-4658-B82B-AEC9178BF3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47897" y="24847"/>
          <a:ext cx="605474" cy="369709"/>
        </a:xfrm>
        <a:prstGeom prst="rect">
          <a:avLst/>
        </a:prstGeom>
      </xdr:spPr>
    </xdr:pic>
    <xdr:clientData/>
  </xdr:twoCellAnchor>
  <xdr:twoCellAnchor editAs="oneCell">
    <xdr:from>
      <xdr:col>0</xdr:col>
      <xdr:colOff>82826</xdr:colOff>
      <xdr:row>0</xdr:row>
      <xdr:rowOff>91522</xdr:rowOff>
    </xdr:from>
    <xdr:to>
      <xdr:col>1</xdr:col>
      <xdr:colOff>413965</xdr:colOff>
      <xdr:row>2</xdr:row>
      <xdr:rowOff>36839</xdr:rowOff>
    </xdr:to>
    <xdr:pic>
      <xdr:nvPicPr>
        <xdr:cNvPr id="9" name="Imagen 8">
          <a:extLst>
            <a:ext uri="{FF2B5EF4-FFF2-40B4-BE49-F238E27FC236}">
              <a16:creationId xmlns:a16="http://schemas.microsoft.com/office/drawing/2014/main" id="{59CB8DAD-33F5-43D8-AFC9-40C66E7D53EC}"/>
            </a:ext>
          </a:extLst>
        </xdr:cNvPr>
        <xdr:cNvPicPr>
          <a:picLocks noChangeAspect="1"/>
        </xdr:cNvPicPr>
      </xdr:nvPicPr>
      <xdr:blipFill>
        <a:blip xmlns:r="http://schemas.openxmlformats.org/officeDocument/2006/relationships" r:embed="rId2"/>
        <a:stretch>
          <a:fillRect/>
        </a:stretch>
      </xdr:blipFill>
      <xdr:spPr>
        <a:xfrm>
          <a:off x="82826" y="91522"/>
          <a:ext cx="1002030" cy="3263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302300</xdr:colOff>
      <xdr:row>0</xdr:row>
      <xdr:rowOff>0</xdr:rowOff>
    </xdr:from>
    <xdr:to>
      <xdr:col>2</xdr:col>
      <xdr:colOff>1076325</xdr:colOff>
      <xdr:row>2</xdr:row>
      <xdr:rowOff>91628</xdr:rowOff>
    </xdr:to>
    <xdr:pic>
      <xdr:nvPicPr>
        <xdr:cNvPr id="2" name="Imagen 1">
          <a:extLst>
            <a:ext uri="{FF2B5EF4-FFF2-40B4-BE49-F238E27FC236}">
              <a16:creationId xmlns:a16="http://schemas.microsoft.com/office/drawing/2014/main" id="{29DD3DA1-AB14-4FBE-8439-493A7D98A7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79050" y="0"/>
          <a:ext cx="774025" cy="472628"/>
        </a:xfrm>
        <a:prstGeom prst="rect">
          <a:avLst/>
        </a:prstGeom>
      </xdr:spPr>
    </xdr:pic>
    <xdr:clientData/>
  </xdr:twoCellAnchor>
  <xdr:twoCellAnchor editAs="oneCell">
    <xdr:from>
      <xdr:col>0</xdr:col>
      <xdr:colOff>76200</xdr:colOff>
      <xdr:row>0</xdr:row>
      <xdr:rowOff>76200</xdr:rowOff>
    </xdr:from>
    <xdr:to>
      <xdr:col>1</xdr:col>
      <xdr:colOff>811530</xdr:colOff>
      <xdr:row>2</xdr:row>
      <xdr:rowOff>21517</xdr:rowOff>
    </xdr:to>
    <xdr:pic>
      <xdr:nvPicPr>
        <xdr:cNvPr id="3" name="Imagen 2">
          <a:extLst>
            <a:ext uri="{FF2B5EF4-FFF2-40B4-BE49-F238E27FC236}">
              <a16:creationId xmlns:a16="http://schemas.microsoft.com/office/drawing/2014/main" id="{CE25E1A3-BC68-4F6A-B140-3F40CFA5601B}"/>
            </a:ext>
          </a:extLst>
        </xdr:cNvPr>
        <xdr:cNvPicPr>
          <a:picLocks noChangeAspect="1"/>
        </xdr:cNvPicPr>
      </xdr:nvPicPr>
      <xdr:blipFill>
        <a:blip xmlns:r="http://schemas.openxmlformats.org/officeDocument/2006/relationships" r:embed="rId2"/>
        <a:stretch>
          <a:fillRect/>
        </a:stretch>
      </xdr:blipFill>
      <xdr:spPr>
        <a:xfrm>
          <a:off x="76200" y="76200"/>
          <a:ext cx="1002030" cy="326317"/>
        </a:xfrm>
        <a:prstGeom prst="rect">
          <a:avLst/>
        </a:prstGeom>
      </xdr:spPr>
    </xdr:pic>
    <xdr:clientData/>
  </xdr:twoCellAnchor>
  <xdr:twoCellAnchor>
    <xdr:from>
      <xdr:col>0</xdr:col>
      <xdr:colOff>496545</xdr:colOff>
      <xdr:row>28</xdr:row>
      <xdr:rowOff>16452</xdr:rowOff>
    </xdr:from>
    <xdr:to>
      <xdr:col>1</xdr:col>
      <xdr:colOff>2126474</xdr:colOff>
      <xdr:row>28</xdr:row>
      <xdr:rowOff>16452</xdr:rowOff>
    </xdr:to>
    <xdr:cxnSp macro="">
      <xdr:nvCxnSpPr>
        <xdr:cNvPr id="4" name="4 Conector recto">
          <a:extLst>
            <a:ext uri="{FF2B5EF4-FFF2-40B4-BE49-F238E27FC236}">
              <a16:creationId xmlns:a16="http://schemas.microsoft.com/office/drawing/2014/main" id="{7984F244-BE60-45E9-8978-6EBB35861882}"/>
            </a:ext>
          </a:extLst>
        </xdr:cNvPr>
        <xdr:cNvCxnSpPr/>
      </xdr:nvCxnSpPr>
      <xdr:spPr>
        <a:xfrm>
          <a:off x="496545" y="27448452"/>
          <a:ext cx="2296679"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730484</xdr:colOff>
      <xdr:row>24</xdr:row>
      <xdr:rowOff>123265</xdr:rowOff>
    </xdr:from>
    <xdr:to>
      <xdr:col>1</xdr:col>
      <xdr:colOff>1277161</xdr:colOff>
      <xdr:row>25</xdr:row>
      <xdr:rowOff>181473</xdr:rowOff>
    </xdr:to>
    <xdr:sp macro="" textlink="">
      <xdr:nvSpPr>
        <xdr:cNvPr id="5" name="6 CuadroTexto">
          <a:extLst>
            <a:ext uri="{FF2B5EF4-FFF2-40B4-BE49-F238E27FC236}">
              <a16:creationId xmlns:a16="http://schemas.microsoft.com/office/drawing/2014/main" id="{E12CE220-0842-482F-993F-71B552D69745}"/>
            </a:ext>
          </a:extLst>
        </xdr:cNvPr>
        <xdr:cNvSpPr txBox="1"/>
      </xdr:nvSpPr>
      <xdr:spPr>
        <a:xfrm>
          <a:off x="1397234" y="26793265"/>
          <a:ext cx="546677" cy="248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000">
              <a:latin typeface="Arial" pitchFamily="34" charset="0"/>
              <a:cs typeface="Arial" pitchFamily="34" charset="0"/>
            </a:rPr>
            <a:t>Firma</a:t>
          </a:r>
        </a:p>
      </xdr:txBody>
    </xdr:sp>
    <xdr:clientData/>
  </xdr:twoCellAnchor>
  <xdr:twoCellAnchor>
    <xdr:from>
      <xdr:col>0</xdr:col>
      <xdr:colOff>123264</xdr:colOff>
      <xdr:row>28</xdr:row>
      <xdr:rowOff>57150</xdr:rowOff>
    </xdr:from>
    <xdr:to>
      <xdr:col>1</xdr:col>
      <xdr:colOff>2274720</xdr:colOff>
      <xdr:row>31</xdr:row>
      <xdr:rowOff>142875</xdr:rowOff>
    </xdr:to>
    <xdr:sp macro="" textlink="">
      <xdr:nvSpPr>
        <xdr:cNvPr id="6" name="9 CuadroTexto">
          <a:extLst>
            <a:ext uri="{FF2B5EF4-FFF2-40B4-BE49-F238E27FC236}">
              <a16:creationId xmlns:a16="http://schemas.microsoft.com/office/drawing/2014/main" id="{4EEB782D-8EF6-4BCA-8F1F-550B73AF826D}"/>
            </a:ext>
          </a:extLst>
        </xdr:cNvPr>
        <xdr:cNvSpPr txBox="1"/>
      </xdr:nvSpPr>
      <xdr:spPr>
        <a:xfrm>
          <a:off x="123264" y="27489150"/>
          <a:ext cx="2818206"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solidFill>
                <a:schemeClr val="dk1"/>
              </a:solidFill>
              <a:effectLst/>
              <a:latin typeface="Arial" panose="020B0604020202020204" pitchFamily="34" charset="0"/>
              <a:ea typeface="+mn-ea"/>
              <a:cs typeface="Arial" panose="020B0604020202020204" pitchFamily="34" charset="0"/>
            </a:rPr>
            <a:t>Lic. Javier</a:t>
          </a:r>
          <a:r>
            <a:rPr lang="es-MX" sz="1000" b="1" baseline="0">
              <a:solidFill>
                <a:schemeClr val="dk1"/>
              </a:solidFill>
              <a:effectLst/>
              <a:latin typeface="Arial" panose="020B0604020202020204" pitchFamily="34" charset="0"/>
              <a:ea typeface="+mn-ea"/>
              <a:cs typeface="Arial" panose="020B0604020202020204" pitchFamily="34" charset="0"/>
            </a:rPr>
            <a:t> Alfonso Torres Mereles </a:t>
          </a:r>
          <a:endParaRPr lang="es-MX" sz="1000">
            <a:effectLst/>
            <a:latin typeface="Arial" panose="020B0604020202020204" pitchFamily="34" charset="0"/>
            <a:cs typeface="Arial" panose="020B0604020202020204" pitchFamily="34" charset="0"/>
          </a:endParaRPr>
        </a:p>
        <a:p>
          <a:pPr algn="ctr"/>
          <a:r>
            <a:rPr lang="es-MX" sz="1000" b="1">
              <a:solidFill>
                <a:schemeClr val="dk1"/>
              </a:solidFill>
              <a:effectLst/>
              <a:latin typeface="Arial" panose="020B0604020202020204" pitchFamily="34" charset="0"/>
              <a:ea typeface="+mn-ea"/>
              <a:cs typeface="Arial" panose="020B0604020202020204" pitchFamily="34" charset="0"/>
            </a:rPr>
            <a:t>Secretario General </a:t>
          </a:r>
          <a:r>
            <a:rPr lang="es-MX" sz="1000" b="1" baseline="0">
              <a:solidFill>
                <a:schemeClr val="dk1"/>
              </a:solidFill>
              <a:effectLst/>
              <a:latin typeface="Arial" panose="020B0604020202020204" pitchFamily="34" charset="0"/>
              <a:ea typeface="+mn-ea"/>
              <a:cs typeface="Arial" panose="020B0604020202020204" pitchFamily="34" charset="0"/>
            </a:rPr>
            <a:t> </a:t>
          </a:r>
          <a:endParaRPr lang="es-MX" sz="1000">
            <a:effectLst/>
            <a:latin typeface="Arial" panose="020B0604020202020204" pitchFamily="34" charset="0"/>
            <a:cs typeface="Arial" panose="020B0604020202020204" pitchFamily="34" charset="0"/>
          </a:endParaRPr>
        </a:p>
        <a:p>
          <a:pPr algn="ctr"/>
          <a:r>
            <a:rPr lang="es-MX" sz="10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1</xdr:col>
      <xdr:colOff>3714564</xdr:colOff>
      <xdr:row>27</xdr:row>
      <xdr:rowOff>180975</xdr:rowOff>
    </xdr:from>
    <xdr:to>
      <xdr:col>3</xdr:col>
      <xdr:colOff>714375</xdr:colOff>
      <xdr:row>27</xdr:row>
      <xdr:rowOff>186952</xdr:rowOff>
    </xdr:to>
    <xdr:cxnSp macro="">
      <xdr:nvCxnSpPr>
        <xdr:cNvPr id="7" name="4 Conector recto">
          <a:extLst>
            <a:ext uri="{FF2B5EF4-FFF2-40B4-BE49-F238E27FC236}">
              <a16:creationId xmlns:a16="http://schemas.microsoft.com/office/drawing/2014/main" id="{9748E392-494B-4150-AAA5-2675A943516E}"/>
            </a:ext>
          </a:extLst>
        </xdr:cNvPr>
        <xdr:cNvCxnSpPr/>
      </xdr:nvCxnSpPr>
      <xdr:spPr>
        <a:xfrm flipV="1">
          <a:off x="3981264" y="5438775"/>
          <a:ext cx="2400486" cy="5977"/>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494353</xdr:colOff>
      <xdr:row>24</xdr:row>
      <xdr:rowOff>59951</xdr:rowOff>
    </xdr:from>
    <xdr:to>
      <xdr:col>2</xdr:col>
      <xdr:colOff>1183341</xdr:colOff>
      <xdr:row>26</xdr:row>
      <xdr:rowOff>69476</xdr:rowOff>
    </xdr:to>
    <xdr:sp macro="" textlink="">
      <xdr:nvSpPr>
        <xdr:cNvPr id="8" name="6 CuadroTexto">
          <a:extLst>
            <a:ext uri="{FF2B5EF4-FFF2-40B4-BE49-F238E27FC236}">
              <a16:creationId xmlns:a16="http://schemas.microsoft.com/office/drawing/2014/main" id="{9E052CB8-0D49-4BB7-A531-BE3D84935DC3}"/>
            </a:ext>
          </a:extLst>
        </xdr:cNvPr>
        <xdr:cNvSpPr txBox="1"/>
      </xdr:nvSpPr>
      <xdr:spPr>
        <a:xfrm>
          <a:off x="4971103" y="4746251"/>
          <a:ext cx="688988"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1</xdr:col>
      <xdr:colOff>3657600</xdr:colOff>
      <xdr:row>28</xdr:row>
      <xdr:rowOff>44077</xdr:rowOff>
    </xdr:from>
    <xdr:to>
      <xdr:col>3</xdr:col>
      <xdr:colOff>682625</xdr:colOff>
      <xdr:row>31</xdr:row>
      <xdr:rowOff>50426</xdr:rowOff>
    </xdr:to>
    <xdr:sp macro="" textlink="">
      <xdr:nvSpPr>
        <xdr:cNvPr id="9" name="9 CuadroTexto">
          <a:extLst>
            <a:ext uri="{FF2B5EF4-FFF2-40B4-BE49-F238E27FC236}">
              <a16:creationId xmlns:a16="http://schemas.microsoft.com/office/drawing/2014/main" id="{4B96F67B-CA5E-464A-A8A3-7170DCB4C7B4}"/>
            </a:ext>
          </a:extLst>
        </xdr:cNvPr>
        <xdr:cNvSpPr txBox="1"/>
      </xdr:nvSpPr>
      <xdr:spPr>
        <a:xfrm>
          <a:off x="3924300" y="5492377"/>
          <a:ext cx="2425700" cy="5778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0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000">
            <a:effectLst/>
            <a:latin typeface="Arial" panose="020B0604020202020204" pitchFamily="34" charset="0"/>
            <a:cs typeface="Arial" panose="020B0604020202020204" pitchFamily="34" charset="0"/>
          </a:endParaRPr>
        </a:p>
        <a:p>
          <a:pPr algn="ctr"/>
          <a:r>
            <a:rPr lang="es-MX" sz="10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000">
            <a:effectLst/>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330875</xdr:colOff>
      <xdr:row>0</xdr:row>
      <xdr:rowOff>38100</xdr:rowOff>
    </xdr:from>
    <xdr:to>
      <xdr:col>2</xdr:col>
      <xdr:colOff>1104900</xdr:colOff>
      <xdr:row>2</xdr:row>
      <xdr:rowOff>129728</xdr:rowOff>
    </xdr:to>
    <xdr:pic>
      <xdr:nvPicPr>
        <xdr:cNvPr id="2" name="Imagen 1">
          <a:extLst>
            <a:ext uri="{FF2B5EF4-FFF2-40B4-BE49-F238E27FC236}">
              <a16:creationId xmlns:a16="http://schemas.microsoft.com/office/drawing/2014/main" id="{30727073-AF8E-4056-B1D8-BE104AA9F7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88575" y="38100"/>
          <a:ext cx="774025" cy="472628"/>
        </a:xfrm>
        <a:prstGeom prst="rect">
          <a:avLst/>
        </a:prstGeom>
      </xdr:spPr>
    </xdr:pic>
    <xdr:clientData/>
  </xdr:twoCellAnchor>
  <xdr:twoCellAnchor editAs="oneCell">
    <xdr:from>
      <xdr:col>0</xdr:col>
      <xdr:colOff>76200</xdr:colOff>
      <xdr:row>0</xdr:row>
      <xdr:rowOff>142876</xdr:rowOff>
    </xdr:from>
    <xdr:to>
      <xdr:col>1</xdr:col>
      <xdr:colOff>523875</xdr:colOff>
      <xdr:row>2</xdr:row>
      <xdr:rowOff>10026</xdr:rowOff>
    </xdr:to>
    <xdr:pic>
      <xdr:nvPicPr>
        <xdr:cNvPr id="3" name="Imagen 2">
          <a:extLst>
            <a:ext uri="{FF2B5EF4-FFF2-40B4-BE49-F238E27FC236}">
              <a16:creationId xmlns:a16="http://schemas.microsoft.com/office/drawing/2014/main" id="{0171DF81-35EF-4643-BDFD-64AB59448F4B}"/>
            </a:ext>
          </a:extLst>
        </xdr:cNvPr>
        <xdr:cNvPicPr>
          <a:picLocks noChangeAspect="1"/>
        </xdr:cNvPicPr>
      </xdr:nvPicPr>
      <xdr:blipFill>
        <a:blip xmlns:r="http://schemas.openxmlformats.org/officeDocument/2006/relationships" r:embed="rId2"/>
        <a:stretch>
          <a:fillRect/>
        </a:stretch>
      </xdr:blipFill>
      <xdr:spPr>
        <a:xfrm>
          <a:off x="76200" y="142876"/>
          <a:ext cx="762000" cy="248150"/>
        </a:xfrm>
        <a:prstGeom prst="rect">
          <a:avLst/>
        </a:prstGeom>
      </xdr:spPr>
    </xdr:pic>
    <xdr:clientData/>
  </xdr:twoCellAnchor>
  <xdr:twoCellAnchor>
    <xdr:from>
      <xdr:col>0</xdr:col>
      <xdr:colOff>496545</xdr:colOff>
      <xdr:row>47</xdr:row>
      <xdr:rowOff>16452</xdr:rowOff>
    </xdr:from>
    <xdr:to>
      <xdr:col>1</xdr:col>
      <xdr:colOff>2126474</xdr:colOff>
      <xdr:row>47</xdr:row>
      <xdr:rowOff>16452</xdr:rowOff>
    </xdr:to>
    <xdr:cxnSp macro="">
      <xdr:nvCxnSpPr>
        <xdr:cNvPr id="4" name="4 Conector recto">
          <a:extLst>
            <a:ext uri="{FF2B5EF4-FFF2-40B4-BE49-F238E27FC236}">
              <a16:creationId xmlns:a16="http://schemas.microsoft.com/office/drawing/2014/main" id="{C82D6855-A3AB-49E2-A553-871C5F2838B1}"/>
            </a:ext>
          </a:extLst>
        </xdr:cNvPr>
        <xdr:cNvCxnSpPr/>
      </xdr:nvCxnSpPr>
      <xdr:spPr>
        <a:xfrm>
          <a:off x="267945" y="5464752"/>
          <a:ext cx="2125229"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730484</xdr:colOff>
      <xdr:row>43</xdr:row>
      <xdr:rowOff>123265</xdr:rowOff>
    </xdr:from>
    <xdr:to>
      <xdr:col>1</xdr:col>
      <xdr:colOff>1277161</xdr:colOff>
      <xdr:row>44</xdr:row>
      <xdr:rowOff>181473</xdr:rowOff>
    </xdr:to>
    <xdr:sp macro="" textlink="">
      <xdr:nvSpPr>
        <xdr:cNvPr id="5" name="6 CuadroTexto">
          <a:extLst>
            <a:ext uri="{FF2B5EF4-FFF2-40B4-BE49-F238E27FC236}">
              <a16:creationId xmlns:a16="http://schemas.microsoft.com/office/drawing/2014/main" id="{A07B3A09-FAB4-4552-BB1C-66522625CF46}"/>
            </a:ext>
          </a:extLst>
        </xdr:cNvPr>
        <xdr:cNvSpPr txBox="1"/>
      </xdr:nvSpPr>
      <xdr:spPr>
        <a:xfrm>
          <a:off x="997184" y="4809565"/>
          <a:ext cx="546677" cy="248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000">
              <a:latin typeface="Arial" pitchFamily="34" charset="0"/>
              <a:cs typeface="Arial" pitchFamily="34" charset="0"/>
            </a:rPr>
            <a:t>Firma</a:t>
          </a:r>
        </a:p>
      </xdr:txBody>
    </xdr:sp>
    <xdr:clientData/>
  </xdr:twoCellAnchor>
  <xdr:twoCellAnchor>
    <xdr:from>
      <xdr:col>0</xdr:col>
      <xdr:colOff>123264</xdr:colOff>
      <xdr:row>47</xdr:row>
      <xdr:rowOff>57150</xdr:rowOff>
    </xdr:from>
    <xdr:to>
      <xdr:col>1</xdr:col>
      <xdr:colOff>2274720</xdr:colOff>
      <xdr:row>50</xdr:row>
      <xdr:rowOff>142875</xdr:rowOff>
    </xdr:to>
    <xdr:sp macro="" textlink="">
      <xdr:nvSpPr>
        <xdr:cNvPr id="6" name="9 CuadroTexto">
          <a:extLst>
            <a:ext uri="{FF2B5EF4-FFF2-40B4-BE49-F238E27FC236}">
              <a16:creationId xmlns:a16="http://schemas.microsoft.com/office/drawing/2014/main" id="{39D9C5B2-FA1A-4F49-8D45-C0E6EFAB9FCC}"/>
            </a:ext>
          </a:extLst>
        </xdr:cNvPr>
        <xdr:cNvSpPr txBox="1"/>
      </xdr:nvSpPr>
      <xdr:spPr>
        <a:xfrm>
          <a:off x="123264" y="5505450"/>
          <a:ext cx="2418156"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solidFill>
                <a:schemeClr val="dk1"/>
              </a:solidFill>
              <a:effectLst/>
              <a:latin typeface="Arial" panose="020B0604020202020204" pitchFamily="34" charset="0"/>
              <a:ea typeface="+mn-ea"/>
              <a:cs typeface="Arial" panose="020B0604020202020204" pitchFamily="34" charset="0"/>
            </a:rPr>
            <a:t>Lic. Javier</a:t>
          </a:r>
          <a:r>
            <a:rPr lang="es-MX" sz="1000" b="1" baseline="0">
              <a:solidFill>
                <a:schemeClr val="dk1"/>
              </a:solidFill>
              <a:effectLst/>
              <a:latin typeface="Arial" panose="020B0604020202020204" pitchFamily="34" charset="0"/>
              <a:ea typeface="+mn-ea"/>
              <a:cs typeface="Arial" panose="020B0604020202020204" pitchFamily="34" charset="0"/>
            </a:rPr>
            <a:t> Alfonso Torres Mereles </a:t>
          </a:r>
          <a:endParaRPr lang="es-MX" sz="1000">
            <a:effectLst/>
            <a:latin typeface="Arial" panose="020B0604020202020204" pitchFamily="34" charset="0"/>
            <a:cs typeface="Arial" panose="020B0604020202020204" pitchFamily="34" charset="0"/>
          </a:endParaRPr>
        </a:p>
        <a:p>
          <a:pPr algn="ctr"/>
          <a:r>
            <a:rPr lang="es-MX" sz="1000" b="1">
              <a:solidFill>
                <a:schemeClr val="dk1"/>
              </a:solidFill>
              <a:effectLst/>
              <a:latin typeface="Arial" panose="020B0604020202020204" pitchFamily="34" charset="0"/>
              <a:ea typeface="+mn-ea"/>
              <a:cs typeface="Arial" panose="020B0604020202020204" pitchFamily="34" charset="0"/>
            </a:rPr>
            <a:t>Secretario General </a:t>
          </a:r>
          <a:r>
            <a:rPr lang="es-MX" sz="1000" b="1" baseline="0">
              <a:solidFill>
                <a:schemeClr val="dk1"/>
              </a:solidFill>
              <a:effectLst/>
              <a:latin typeface="Arial" panose="020B0604020202020204" pitchFamily="34" charset="0"/>
              <a:ea typeface="+mn-ea"/>
              <a:cs typeface="Arial" panose="020B0604020202020204" pitchFamily="34" charset="0"/>
            </a:rPr>
            <a:t> </a:t>
          </a:r>
          <a:endParaRPr lang="es-MX" sz="1000">
            <a:effectLst/>
            <a:latin typeface="Arial" panose="020B0604020202020204" pitchFamily="34" charset="0"/>
            <a:cs typeface="Arial" panose="020B0604020202020204" pitchFamily="34" charset="0"/>
          </a:endParaRPr>
        </a:p>
        <a:p>
          <a:pPr algn="ctr"/>
          <a:r>
            <a:rPr lang="es-MX" sz="10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1</xdr:col>
      <xdr:colOff>3714564</xdr:colOff>
      <xdr:row>46</xdr:row>
      <xdr:rowOff>180975</xdr:rowOff>
    </xdr:from>
    <xdr:to>
      <xdr:col>3</xdr:col>
      <xdr:colOff>714375</xdr:colOff>
      <xdr:row>46</xdr:row>
      <xdr:rowOff>186952</xdr:rowOff>
    </xdr:to>
    <xdr:cxnSp macro="">
      <xdr:nvCxnSpPr>
        <xdr:cNvPr id="7" name="4 Conector recto">
          <a:extLst>
            <a:ext uri="{FF2B5EF4-FFF2-40B4-BE49-F238E27FC236}">
              <a16:creationId xmlns:a16="http://schemas.microsoft.com/office/drawing/2014/main" id="{4C040561-1BDB-4BBC-90F0-70D30BEB2B48}"/>
            </a:ext>
          </a:extLst>
        </xdr:cNvPr>
        <xdr:cNvCxnSpPr/>
      </xdr:nvCxnSpPr>
      <xdr:spPr>
        <a:xfrm flipV="1">
          <a:off x="3981264" y="5438775"/>
          <a:ext cx="2400486" cy="5977"/>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494353</xdr:colOff>
      <xdr:row>43</xdr:row>
      <xdr:rowOff>59951</xdr:rowOff>
    </xdr:from>
    <xdr:to>
      <xdr:col>2</xdr:col>
      <xdr:colOff>1183341</xdr:colOff>
      <xdr:row>45</xdr:row>
      <xdr:rowOff>69476</xdr:rowOff>
    </xdr:to>
    <xdr:sp macro="" textlink="">
      <xdr:nvSpPr>
        <xdr:cNvPr id="8" name="6 CuadroTexto">
          <a:extLst>
            <a:ext uri="{FF2B5EF4-FFF2-40B4-BE49-F238E27FC236}">
              <a16:creationId xmlns:a16="http://schemas.microsoft.com/office/drawing/2014/main" id="{EA328ED3-801A-4C13-AB95-01D56E9FBE14}"/>
            </a:ext>
          </a:extLst>
        </xdr:cNvPr>
        <xdr:cNvSpPr txBox="1"/>
      </xdr:nvSpPr>
      <xdr:spPr>
        <a:xfrm>
          <a:off x="4971103" y="4746251"/>
          <a:ext cx="688988"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1</xdr:col>
      <xdr:colOff>3444876</xdr:colOff>
      <xdr:row>47</xdr:row>
      <xdr:rowOff>44077</xdr:rowOff>
    </xdr:from>
    <xdr:to>
      <xdr:col>3</xdr:col>
      <xdr:colOff>682626</xdr:colOff>
      <xdr:row>50</xdr:row>
      <xdr:rowOff>50426</xdr:rowOff>
    </xdr:to>
    <xdr:sp macro="" textlink="">
      <xdr:nvSpPr>
        <xdr:cNvPr id="9" name="9 CuadroTexto">
          <a:extLst>
            <a:ext uri="{FF2B5EF4-FFF2-40B4-BE49-F238E27FC236}">
              <a16:creationId xmlns:a16="http://schemas.microsoft.com/office/drawing/2014/main" id="{A73C552E-A2FE-4C61-8FD8-67CF44C25112}"/>
            </a:ext>
          </a:extLst>
        </xdr:cNvPr>
        <xdr:cNvSpPr txBox="1"/>
      </xdr:nvSpPr>
      <xdr:spPr>
        <a:xfrm>
          <a:off x="3762376" y="9140452"/>
          <a:ext cx="2571750" cy="5778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0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000">
            <a:effectLst/>
            <a:latin typeface="Arial" panose="020B0604020202020204" pitchFamily="34" charset="0"/>
            <a:cs typeface="Arial" panose="020B0604020202020204" pitchFamily="34" charset="0"/>
          </a:endParaRPr>
        </a:p>
        <a:p>
          <a:pPr algn="ctr"/>
          <a:r>
            <a:rPr lang="es-MX" sz="10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000">
            <a:effectLst/>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6600"/>
    <pageSetUpPr fitToPage="1"/>
  </sheetPr>
  <dimension ref="A1:Z55"/>
  <sheetViews>
    <sheetView showGridLines="0" tabSelected="1" zoomScaleNormal="100" workbookViewId="0">
      <selection activeCell="B54" sqref="B54"/>
    </sheetView>
  </sheetViews>
  <sheetFormatPr baseColWidth="10" defaultColWidth="0" defaultRowHeight="15" customHeight="1" zeroHeight="1" x14ac:dyDescent="0.2"/>
  <cols>
    <col min="1" max="1" width="14.85546875" style="52" customWidth="1"/>
    <col min="2" max="2" width="73.85546875" style="52" customWidth="1"/>
    <col min="3" max="5" width="12.85546875" style="52" customWidth="1"/>
    <col min="6" max="26" width="12.85546875" style="52" hidden="1"/>
    <col min="27" max="16384" width="14.42578125" style="52" hidden="1"/>
  </cols>
  <sheetData>
    <row r="1" spans="1:5" ht="11.25" customHeight="1" x14ac:dyDescent="0.2">
      <c r="A1" s="122" t="s">
        <v>534</v>
      </c>
      <c r="B1" s="123"/>
      <c r="C1" s="34" t="s">
        <v>0</v>
      </c>
      <c r="D1" s="56">
        <v>2026</v>
      </c>
      <c r="E1" s="55"/>
    </row>
    <row r="2" spans="1:5" ht="11.25" customHeight="1" x14ac:dyDescent="0.2">
      <c r="A2" s="124" t="s">
        <v>1</v>
      </c>
      <c r="B2" s="125"/>
      <c r="C2" s="35" t="s">
        <v>2</v>
      </c>
      <c r="D2" s="57" t="s">
        <v>535</v>
      </c>
      <c r="E2" s="55"/>
    </row>
    <row r="3" spans="1:5" ht="11.25" customHeight="1" x14ac:dyDescent="0.2">
      <c r="A3" s="124" t="s">
        <v>536</v>
      </c>
      <c r="B3" s="125"/>
      <c r="C3" s="35" t="s">
        <v>3</v>
      </c>
      <c r="D3" s="57">
        <v>2</v>
      </c>
      <c r="E3" s="55"/>
    </row>
    <row r="4" spans="1:5" ht="11.25" customHeight="1" x14ac:dyDescent="0.2">
      <c r="A4" s="124" t="s">
        <v>4</v>
      </c>
      <c r="B4" s="125"/>
      <c r="C4" s="51"/>
      <c r="D4" s="57"/>
      <c r="E4" s="55"/>
    </row>
    <row r="5" spans="1:5" ht="15" customHeight="1" x14ac:dyDescent="0.2">
      <c r="A5" s="70" t="s">
        <v>5</v>
      </c>
      <c r="B5" s="126" t="s">
        <v>6</v>
      </c>
      <c r="C5" s="126"/>
      <c r="D5" s="127"/>
      <c r="E5" s="55"/>
    </row>
    <row r="6" spans="1:5" ht="9.75" customHeight="1" x14ac:dyDescent="0.2">
      <c r="A6" s="62"/>
      <c r="B6" s="117"/>
      <c r="C6" s="117"/>
      <c r="D6" s="118"/>
      <c r="E6" s="55"/>
    </row>
    <row r="7" spans="1:5" ht="9.75" customHeight="1" x14ac:dyDescent="0.2">
      <c r="A7" s="62"/>
      <c r="B7" s="119" t="s">
        <v>7</v>
      </c>
      <c r="C7" s="119"/>
      <c r="D7" s="120"/>
      <c r="E7" s="55"/>
    </row>
    <row r="8" spans="1:5" ht="9.75" customHeight="1" x14ac:dyDescent="0.2">
      <c r="A8" s="62"/>
      <c r="B8" s="58"/>
      <c r="C8" s="54"/>
      <c r="D8" s="53"/>
      <c r="E8" s="55"/>
    </row>
    <row r="9" spans="1:5" ht="9.75" customHeight="1" x14ac:dyDescent="0.2">
      <c r="A9" s="62"/>
      <c r="B9" s="59" t="s">
        <v>8</v>
      </c>
      <c r="C9" s="54"/>
      <c r="D9" s="53"/>
      <c r="E9" s="55"/>
    </row>
    <row r="10" spans="1:5" ht="9.75" customHeight="1" x14ac:dyDescent="0.2">
      <c r="A10" s="63" t="s">
        <v>9</v>
      </c>
      <c r="B10" s="54" t="s">
        <v>10</v>
      </c>
      <c r="C10" s="54"/>
      <c r="D10" s="53"/>
      <c r="E10" s="55"/>
    </row>
    <row r="11" spans="1:5" ht="9.75" customHeight="1" x14ac:dyDescent="0.2">
      <c r="A11" s="63" t="s">
        <v>11</v>
      </c>
      <c r="B11" s="54" t="s">
        <v>12</v>
      </c>
      <c r="C11" s="54"/>
      <c r="D11" s="53"/>
      <c r="E11" s="55"/>
    </row>
    <row r="12" spans="1:5" ht="9.75" customHeight="1" x14ac:dyDescent="0.2">
      <c r="A12" s="63" t="s">
        <v>13</v>
      </c>
      <c r="B12" s="54" t="s">
        <v>14</v>
      </c>
      <c r="C12" s="54"/>
      <c r="D12" s="53"/>
      <c r="E12" s="55"/>
    </row>
    <row r="13" spans="1:5" ht="9.75" customHeight="1" x14ac:dyDescent="0.2">
      <c r="A13" s="63" t="s">
        <v>15</v>
      </c>
      <c r="B13" s="54" t="s">
        <v>16</v>
      </c>
      <c r="C13" s="54"/>
      <c r="D13" s="53"/>
      <c r="E13" s="55"/>
    </row>
    <row r="14" spans="1:5" ht="9.75" customHeight="1" x14ac:dyDescent="0.2">
      <c r="A14" s="63" t="s">
        <v>17</v>
      </c>
      <c r="B14" s="54" t="s">
        <v>18</v>
      </c>
      <c r="C14" s="54"/>
      <c r="D14" s="53"/>
      <c r="E14" s="55"/>
    </row>
    <row r="15" spans="1:5" ht="9.75" customHeight="1" x14ac:dyDescent="0.2">
      <c r="A15" s="63" t="s">
        <v>19</v>
      </c>
      <c r="B15" s="54" t="s">
        <v>20</v>
      </c>
      <c r="C15" s="54"/>
      <c r="D15" s="53"/>
      <c r="E15" s="55"/>
    </row>
    <row r="16" spans="1:5" ht="9.75" customHeight="1" x14ac:dyDescent="0.2">
      <c r="A16" s="63" t="s">
        <v>21</v>
      </c>
      <c r="B16" s="54" t="s">
        <v>22</v>
      </c>
      <c r="C16" s="54"/>
      <c r="D16" s="53"/>
      <c r="E16" s="55"/>
    </row>
    <row r="17" spans="1:5" ht="9.75" customHeight="1" x14ac:dyDescent="0.2">
      <c r="A17" s="63" t="s">
        <v>23</v>
      </c>
      <c r="B17" s="54" t="s">
        <v>24</v>
      </c>
      <c r="C17" s="55"/>
      <c r="D17" s="64"/>
      <c r="E17" s="55"/>
    </row>
    <row r="18" spans="1:5" ht="9.75" customHeight="1" x14ac:dyDescent="0.2">
      <c r="A18" s="63" t="s">
        <v>25</v>
      </c>
      <c r="B18" s="54" t="s">
        <v>26</v>
      </c>
      <c r="C18" s="55"/>
      <c r="D18" s="64"/>
      <c r="E18" s="55"/>
    </row>
    <row r="19" spans="1:5" ht="9.75" customHeight="1" x14ac:dyDescent="0.2">
      <c r="A19" s="63" t="s">
        <v>27</v>
      </c>
      <c r="B19" s="54" t="s">
        <v>28</v>
      </c>
      <c r="C19" s="55"/>
      <c r="D19" s="64"/>
      <c r="E19" s="55"/>
    </row>
    <row r="20" spans="1:5" ht="9.75" customHeight="1" x14ac:dyDescent="0.2">
      <c r="A20" s="63" t="s">
        <v>29</v>
      </c>
      <c r="B20" s="54" t="s">
        <v>30</v>
      </c>
      <c r="C20" s="55"/>
      <c r="D20" s="64"/>
      <c r="E20" s="55"/>
    </row>
    <row r="21" spans="1:5" ht="9.75" customHeight="1" x14ac:dyDescent="0.2">
      <c r="A21" s="63" t="s">
        <v>31</v>
      </c>
      <c r="B21" s="54" t="s">
        <v>32</v>
      </c>
      <c r="C21" s="55"/>
      <c r="D21" s="64"/>
      <c r="E21" s="55"/>
    </row>
    <row r="22" spans="1:5" ht="9.75" customHeight="1" x14ac:dyDescent="0.2">
      <c r="A22" s="63" t="s">
        <v>33</v>
      </c>
      <c r="B22" s="54" t="s">
        <v>34</v>
      </c>
      <c r="C22" s="55"/>
      <c r="D22" s="64"/>
      <c r="E22" s="55"/>
    </row>
    <row r="23" spans="1:5" ht="9.75" customHeight="1" x14ac:dyDescent="0.2">
      <c r="A23" s="63" t="s">
        <v>35</v>
      </c>
      <c r="B23" s="54" t="s">
        <v>36</v>
      </c>
      <c r="C23" s="55"/>
      <c r="D23" s="64"/>
      <c r="E23" s="55"/>
    </row>
    <row r="24" spans="1:5" ht="9.75" customHeight="1" x14ac:dyDescent="0.2">
      <c r="A24" s="63" t="s">
        <v>37</v>
      </c>
      <c r="B24" s="54" t="s">
        <v>38</v>
      </c>
      <c r="C24" s="55"/>
      <c r="D24" s="64"/>
      <c r="E24" s="55"/>
    </row>
    <row r="25" spans="1:5" ht="9.75" customHeight="1" x14ac:dyDescent="0.2">
      <c r="A25" s="63" t="s">
        <v>39</v>
      </c>
      <c r="B25" s="54" t="s">
        <v>40</v>
      </c>
      <c r="C25" s="55"/>
      <c r="D25" s="64"/>
      <c r="E25" s="55"/>
    </row>
    <row r="26" spans="1:5" ht="9.75" customHeight="1" x14ac:dyDescent="0.2">
      <c r="A26" s="63" t="s">
        <v>41</v>
      </c>
      <c r="B26" s="54" t="s">
        <v>42</v>
      </c>
      <c r="C26" s="55"/>
      <c r="D26" s="64"/>
      <c r="E26" s="55"/>
    </row>
    <row r="27" spans="1:5" ht="9.75" customHeight="1" x14ac:dyDescent="0.2">
      <c r="A27" s="63" t="s">
        <v>43</v>
      </c>
      <c r="B27" s="54" t="s">
        <v>44</v>
      </c>
      <c r="C27" s="55"/>
      <c r="D27" s="64"/>
      <c r="E27" s="55"/>
    </row>
    <row r="28" spans="1:5" ht="9.75" customHeight="1" x14ac:dyDescent="0.2">
      <c r="A28" s="63" t="s">
        <v>45</v>
      </c>
      <c r="B28" s="54" t="s">
        <v>46</v>
      </c>
      <c r="C28" s="55"/>
      <c r="D28" s="64"/>
      <c r="E28" s="55"/>
    </row>
    <row r="29" spans="1:5" ht="9.75" customHeight="1" x14ac:dyDescent="0.2">
      <c r="A29" s="63" t="s">
        <v>47</v>
      </c>
      <c r="B29" s="54" t="s">
        <v>48</v>
      </c>
      <c r="C29" s="55"/>
      <c r="D29" s="64"/>
      <c r="E29" s="55"/>
    </row>
    <row r="30" spans="1:5" ht="9.75" customHeight="1" x14ac:dyDescent="0.2">
      <c r="A30" s="63" t="s">
        <v>49</v>
      </c>
      <c r="B30" s="54" t="s">
        <v>50</v>
      </c>
      <c r="C30" s="55"/>
      <c r="D30" s="64"/>
      <c r="E30" s="55"/>
    </row>
    <row r="31" spans="1:5" ht="9.75" customHeight="1" x14ac:dyDescent="0.2">
      <c r="A31" s="63" t="s">
        <v>51</v>
      </c>
      <c r="B31" s="54" t="s">
        <v>52</v>
      </c>
      <c r="C31" s="55"/>
      <c r="D31" s="64"/>
      <c r="E31" s="55"/>
    </row>
    <row r="32" spans="1:5" ht="9.75" customHeight="1" x14ac:dyDescent="0.2">
      <c r="A32" s="63" t="s">
        <v>53</v>
      </c>
      <c r="B32" s="54" t="s">
        <v>54</v>
      </c>
      <c r="C32" s="55"/>
      <c r="D32" s="64"/>
      <c r="E32" s="55"/>
    </row>
    <row r="33" spans="1:5" s="1" customFormat="1" ht="9.75" customHeight="1" x14ac:dyDescent="0.2">
      <c r="A33" s="65"/>
      <c r="B33" s="54"/>
      <c r="C33" s="54"/>
      <c r="D33" s="53"/>
      <c r="E33" s="54"/>
    </row>
    <row r="34" spans="1:5" s="1" customFormat="1" ht="9.75" customHeight="1" x14ac:dyDescent="0.2">
      <c r="A34" s="65"/>
      <c r="B34" s="54"/>
      <c r="C34" s="54"/>
      <c r="D34" s="53"/>
      <c r="E34" s="54"/>
    </row>
    <row r="35" spans="1:5" ht="9.75" customHeight="1" x14ac:dyDescent="0.2">
      <c r="A35" s="63" t="s">
        <v>55</v>
      </c>
      <c r="B35" s="60" t="s">
        <v>56</v>
      </c>
      <c r="C35" s="55"/>
      <c r="D35" s="64"/>
      <c r="E35" s="55"/>
    </row>
    <row r="36" spans="1:5" ht="9.75" customHeight="1" x14ac:dyDescent="0.2">
      <c r="A36" s="63" t="s">
        <v>57</v>
      </c>
      <c r="B36" s="60" t="s">
        <v>58</v>
      </c>
      <c r="C36" s="55"/>
      <c r="D36" s="64"/>
      <c r="E36" s="55"/>
    </row>
    <row r="37" spans="1:5" ht="9.75" customHeight="1" x14ac:dyDescent="0.2">
      <c r="A37" s="62"/>
      <c r="B37" s="54"/>
      <c r="C37" s="55"/>
      <c r="D37" s="64"/>
      <c r="E37" s="55"/>
    </row>
    <row r="38" spans="1:5" ht="9.75" customHeight="1" x14ac:dyDescent="0.2">
      <c r="A38" s="62"/>
      <c r="B38" s="58" t="s">
        <v>59</v>
      </c>
      <c r="C38" s="55"/>
      <c r="D38" s="64"/>
      <c r="E38" s="55"/>
    </row>
    <row r="39" spans="1:5" ht="9.75" customHeight="1" x14ac:dyDescent="0.2">
      <c r="A39" s="62" t="s">
        <v>60</v>
      </c>
      <c r="B39" s="60" t="s">
        <v>61</v>
      </c>
      <c r="C39" s="55"/>
      <c r="D39" s="64"/>
      <c r="E39" s="55"/>
    </row>
    <row r="40" spans="1:5" ht="9.75" customHeight="1" x14ac:dyDescent="0.2">
      <c r="A40" s="62"/>
      <c r="B40" s="60" t="s">
        <v>62</v>
      </c>
      <c r="C40" s="55"/>
      <c r="D40" s="64"/>
      <c r="E40" s="55"/>
    </row>
    <row r="41" spans="1:5" ht="14.25" customHeight="1" x14ac:dyDescent="0.2">
      <c r="A41" s="62"/>
      <c r="B41" s="61" t="s">
        <v>63</v>
      </c>
      <c r="C41" s="55"/>
      <c r="D41" s="64"/>
      <c r="E41" s="55"/>
    </row>
    <row r="42" spans="1:5" ht="9.75" customHeight="1" x14ac:dyDescent="0.2">
      <c r="A42" s="62"/>
      <c r="B42" s="61" t="s">
        <v>64</v>
      </c>
      <c r="C42" s="55"/>
      <c r="D42" s="64"/>
      <c r="E42" s="55"/>
    </row>
    <row r="43" spans="1:5" ht="9.75" customHeight="1" x14ac:dyDescent="0.2">
      <c r="A43" s="66"/>
      <c r="B43" s="67"/>
      <c r="C43" s="68"/>
      <c r="D43" s="69"/>
      <c r="E43" s="55"/>
    </row>
    <row r="44" spans="1:5" ht="9.75" customHeight="1" x14ac:dyDescent="0.2">
      <c r="A44" s="54"/>
      <c r="B44" s="54"/>
      <c r="C44" s="55"/>
      <c r="D44" s="55"/>
    </row>
    <row r="45" spans="1:5" ht="25.5" customHeight="1" x14ac:dyDescent="0.2">
      <c r="A45" s="121" t="s">
        <v>65</v>
      </c>
      <c r="B45" s="121"/>
      <c r="C45" s="121"/>
      <c r="D45" s="121"/>
    </row>
    <row r="46" spans="1:5" ht="15" customHeight="1" x14ac:dyDescent="0.2"/>
    <row r="47" spans="1:5" ht="15" customHeight="1" x14ac:dyDescent="0.2"/>
    <row r="48" spans="1:5"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sheetData>
  <mergeCells count="8">
    <mergeCell ref="B6:D6"/>
    <mergeCell ref="B7:D7"/>
    <mergeCell ref="A45:D45"/>
    <mergeCell ref="A1:B1"/>
    <mergeCell ref="A2:B2"/>
    <mergeCell ref="A3:B3"/>
    <mergeCell ref="A4:B4"/>
    <mergeCell ref="B5:D5"/>
  </mergeCells>
  <dataValidations count="3">
    <dataValidation type="list" allowBlank="1" showInputMessage="1" showErrorMessage="1" prompt="Escoger el corte de la información, ya se trimestral (1 al 4) o anual (Cuenta Pública)." sqref="D3" xr:uid="{00000000-0002-0000-0000-000000000000}">
      <formula1>"1,2,3,4,Cuenta Pública"</formula1>
    </dataValidation>
    <dataValidation type="list" allowBlank="1" showInputMessage="1" showErrorMessage="1" prompt="Escoger el corte de la información, ya se trimestral (1 al 4) o anual (4)." sqref="D4" xr:uid="{00000000-0002-0000-0000-000001000000}">
      <formula1>"1,2,3,4"</formula1>
    </dataValidation>
    <dataValidation type="list" allowBlank="1" showInputMessage="1" showErrorMessage="1" prompt="Escoger el tipo de periodicidad, de acuerdo con su presentación ya sea trimestral en la cuenta pública (Anual)." sqref="D2" xr:uid="{00000000-0002-0000-0000-000002000000}">
      <formula1>"Trimestral,Anual"</formula1>
    </dataValidation>
  </dataValidations>
  <hyperlinks>
    <hyperlink ref="A10" location="ACT!A6" display="ACT-01" xr:uid="{00000000-0004-0000-0000-000000000000}"/>
    <hyperlink ref="A11" location="ACT!A91" display="ACT-03" xr:uid="{00000000-0004-0000-0000-000001000000}"/>
    <hyperlink ref="A12" location="ESF!A6" display="ESF-01" xr:uid="{00000000-0004-0000-0000-000002000000}"/>
    <hyperlink ref="A13" location="ESF!A12" display="ESF-02" xr:uid="{00000000-0004-0000-0000-000003000000}"/>
    <hyperlink ref="A14" location="ESF!A17" display="ESF-03" xr:uid="{00000000-0004-0000-0000-000004000000}"/>
    <hyperlink ref="A15" location="ESF!A29" display="ESF-04" xr:uid="{00000000-0004-0000-0000-000005000000}"/>
    <hyperlink ref="A16" location="ESF!A38" display="ESF-05" xr:uid="{00000000-0004-0000-0000-000006000000}"/>
    <hyperlink ref="A17" location="ESF!A43" display="ESF-06" xr:uid="{00000000-0004-0000-0000-000007000000}"/>
    <hyperlink ref="A18" location="ESF!A47" display="ESF-07" xr:uid="{00000000-0004-0000-0000-000008000000}"/>
    <hyperlink ref="A19" location="ESF!A53" display="ESF-08" xr:uid="{00000000-0004-0000-0000-000009000000}"/>
    <hyperlink ref="A20" location="ESF!A76" display="ESF-09" xr:uid="{00000000-0004-0000-0000-00000A000000}"/>
    <hyperlink ref="A21" location="ESF!A92" display="ESF-10" xr:uid="{00000000-0004-0000-0000-00000B000000}"/>
    <hyperlink ref="A22" location="ESF!A98" display="ESF-11" xr:uid="{00000000-0004-0000-0000-00000C000000}"/>
    <hyperlink ref="A23" location="ESF!A109" display="ESF-12" xr:uid="{00000000-0004-0000-0000-00000D000000}"/>
    <hyperlink ref="A24" location="ESF!A126" display="ESF-13" xr:uid="{00000000-0004-0000-0000-00000E000000}"/>
    <hyperlink ref="A25" location="ESF!A143" display="ESF-14" xr:uid="{00000000-0004-0000-0000-00000F000000}"/>
    <hyperlink ref="A26" location="ESF!A151" display="ESF-15" xr:uid="{00000000-0004-0000-0000-000010000000}"/>
    <hyperlink ref="A27" location="ESF!A156" display="ESF-16" xr:uid="{00000000-0004-0000-0000-000011000000}"/>
    <hyperlink ref="A28" location="VHP!A6" display="VHP-01" xr:uid="{00000000-0004-0000-0000-000012000000}"/>
    <hyperlink ref="A29" location="VHP!A12" display="VHP-02" xr:uid="{00000000-0004-0000-0000-000013000000}"/>
    <hyperlink ref="A30" location="EFE!A6" display="EFE-01" xr:uid="{00000000-0004-0000-0000-000014000000}"/>
    <hyperlink ref="A31" location="EFE!A18" display="EFE-02" xr:uid="{00000000-0004-0000-0000-000015000000}"/>
    <hyperlink ref="A32" location="EFE!A45" display="EFE-03" xr:uid="{00000000-0004-0000-0000-000016000000}"/>
    <hyperlink ref="B35" location="Conciliacion_Ig!B4" display="CONCILIACIÓN ENTRE LOS INGRESOS PRESUPUESTARIOS Y CONTABLES" xr:uid="{00000000-0004-0000-0000-000017000000}"/>
    <hyperlink ref="B36" location="Conciliacion_Eg!B4" display="CONCILIACIÓN ENTRE LOS EGRESOS PRESUPUESTARIOS Y LOS GASTOS CONTABLES" xr:uid="{00000000-0004-0000-0000-000018000000}"/>
    <hyperlink ref="B39" location="Memoria!A8" display="CONTABLES" xr:uid="{00000000-0004-0000-0000-000019000000}"/>
    <hyperlink ref="B40" location="Memoria!A36" display="PRESUPUESTARIAS" xr:uid="{00000000-0004-0000-0000-00001A000000}"/>
    <hyperlink ref="B41" location="Memoria!B38" display="INGRESOS" xr:uid="{00000000-0004-0000-0000-00001B000000}"/>
    <hyperlink ref="B42" location="Memoria!B48" display="EGRESOS" xr:uid="{00000000-0004-0000-0000-00001C000000}"/>
  </hyperlinks>
  <printOptions horizontalCentered="1"/>
  <pageMargins left="0.70866141732283472" right="0.70866141732283472" top="0.78740157480314965" bottom="0.74803149606299213" header="0" footer="0"/>
  <pageSetup scale="8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4"/>
  <sheetViews>
    <sheetView showGridLines="0" zoomScaleNormal="100" zoomScaleSheetLayoutView="85" workbookViewId="0">
      <selection activeCell="B11" sqref="B11"/>
    </sheetView>
  </sheetViews>
  <sheetFormatPr baseColWidth="10" defaultColWidth="0" defaultRowHeight="15" zeroHeight="1" x14ac:dyDescent="0.25"/>
  <cols>
    <col min="1" max="1" width="10" style="71" customWidth="1"/>
    <col min="2" max="2" width="72.85546875" style="71" customWidth="1"/>
    <col min="3" max="3" width="15.85546875" style="71" customWidth="1"/>
    <col min="4" max="4" width="11.140625" style="71" customWidth="1"/>
    <col min="5" max="5" width="14" style="71" customWidth="1"/>
    <col min="6" max="7" width="9.140625" style="71" customWidth="1"/>
    <col min="8" max="26" width="9.140625" style="71" hidden="1"/>
    <col min="27" max="16384" width="14.42578125" style="71" hidden="1"/>
  </cols>
  <sheetData>
    <row r="1" spans="1:5" x14ac:dyDescent="0.25">
      <c r="A1" s="114" t="str">
        <f>'Notas a los Edos Financieros'!A1</f>
        <v>Poder Legislativo del Estado de Guanajuato</v>
      </c>
      <c r="B1" s="115"/>
      <c r="C1" s="115"/>
      <c r="D1" s="38" t="s">
        <v>0</v>
      </c>
      <c r="E1" s="51">
        <f>'Notas a los Edos Financieros'!D1</f>
        <v>2026</v>
      </c>
    </row>
    <row r="2" spans="1:5" x14ac:dyDescent="0.25">
      <c r="A2" s="114" t="s">
        <v>66</v>
      </c>
      <c r="B2" s="115"/>
      <c r="C2" s="115"/>
      <c r="D2" s="38" t="s">
        <v>2</v>
      </c>
      <c r="E2" s="51" t="str">
        <f>'Notas a los Edos Financieros'!D2</f>
        <v>Trimestral</v>
      </c>
    </row>
    <row r="3" spans="1:5" x14ac:dyDescent="0.25">
      <c r="A3" s="114" t="str">
        <f>'Notas a los Edos Financieros'!A3</f>
        <v>Del 01 de enero al 30 de junio de 2026</v>
      </c>
      <c r="B3" s="115"/>
      <c r="C3" s="115"/>
      <c r="D3" s="38" t="s">
        <v>3</v>
      </c>
      <c r="E3" s="51">
        <f>'Notas a los Edos Financieros'!D3</f>
        <v>2</v>
      </c>
    </row>
    <row r="4" spans="1:5" x14ac:dyDescent="0.25">
      <c r="A4" s="114" t="s">
        <v>4</v>
      </c>
      <c r="B4" s="115"/>
      <c r="C4" s="115"/>
      <c r="D4" s="39"/>
      <c r="E4" s="39"/>
    </row>
    <row r="5" spans="1:5" x14ac:dyDescent="0.25">
      <c r="A5" s="116" t="s">
        <v>67</v>
      </c>
      <c r="B5" s="116"/>
      <c r="C5" s="116"/>
      <c r="D5" s="116"/>
      <c r="E5" s="116"/>
    </row>
    <row r="6" spans="1:5" x14ac:dyDescent="0.25">
      <c r="A6" s="72"/>
      <c r="B6" s="72"/>
      <c r="C6" s="72"/>
      <c r="D6" s="88"/>
      <c r="E6" s="72"/>
    </row>
    <row r="7" spans="1:5" x14ac:dyDescent="0.25">
      <c r="A7" s="113" t="s">
        <v>68</v>
      </c>
      <c r="B7" s="113"/>
      <c r="C7" s="113"/>
      <c r="D7" s="113"/>
      <c r="E7" s="113"/>
    </row>
    <row r="8" spans="1:5" x14ac:dyDescent="0.25">
      <c r="A8" s="76" t="s">
        <v>69</v>
      </c>
      <c r="B8" s="76" t="s">
        <v>70</v>
      </c>
      <c r="C8" s="49" t="s">
        <v>71</v>
      </c>
      <c r="D8" s="89" t="s">
        <v>72</v>
      </c>
      <c r="E8" s="49" t="s">
        <v>73</v>
      </c>
    </row>
    <row r="9" spans="1:5" x14ac:dyDescent="0.25">
      <c r="A9" s="3">
        <v>4000</v>
      </c>
      <c r="B9" s="90" t="s">
        <v>10</v>
      </c>
      <c r="C9" s="91">
        <f>SUM(C10+C57+C69)</f>
        <v>420231333.46999997</v>
      </c>
      <c r="D9" s="92"/>
      <c r="E9" s="72"/>
    </row>
    <row r="10" spans="1:5" x14ac:dyDescent="0.25">
      <c r="A10" s="3">
        <v>4100</v>
      </c>
      <c r="B10" s="90" t="s">
        <v>74</v>
      </c>
      <c r="C10" s="91">
        <f>SUM(C11+C21+C27+C30+C36+C39+C48)</f>
        <v>0</v>
      </c>
      <c r="D10" s="92"/>
      <c r="E10" s="72"/>
    </row>
    <row r="11" spans="1:5" x14ac:dyDescent="0.25">
      <c r="A11" s="3">
        <v>4110</v>
      </c>
      <c r="B11" s="90" t="s">
        <v>75</v>
      </c>
      <c r="C11" s="91">
        <f>SUM(C12:C20)</f>
        <v>0</v>
      </c>
      <c r="D11" s="92" t="str">
        <f t="shared" ref="D11:D20" si="0">IFERROR(C11/$C$12,"")</f>
        <v/>
      </c>
      <c r="E11" s="72"/>
    </row>
    <row r="12" spans="1:5" x14ac:dyDescent="0.25">
      <c r="A12" s="4">
        <v>4111</v>
      </c>
      <c r="B12" s="77" t="s">
        <v>76</v>
      </c>
      <c r="C12" s="93">
        <v>0</v>
      </c>
      <c r="D12" s="92" t="str">
        <f t="shared" si="0"/>
        <v/>
      </c>
      <c r="E12" s="72"/>
    </row>
    <row r="13" spans="1:5" x14ac:dyDescent="0.25">
      <c r="A13" s="4">
        <v>4112</v>
      </c>
      <c r="B13" s="77" t="s">
        <v>77</v>
      </c>
      <c r="C13" s="93">
        <v>0</v>
      </c>
      <c r="D13" s="92" t="str">
        <f t="shared" si="0"/>
        <v/>
      </c>
      <c r="E13" s="72"/>
    </row>
    <row r="14" spans="1:5" x14ac:dyDescent="0.25">
      <c r="A14" s="4">
        <v>4113</v>
      </c>
      <c r="B14" s="77" t="s">
        <v>78</v>
      </c>
      <c r="C14" s="93">
        <v>0</v>
      </c>
      <c r="D14" s="92" t="str">
        <f t="shared" si="0"/>
        <v/>
      </c>
      <c r="E14" s="72"/>
    </row>
    <row r="15" spans="1:5" x14ac:dyDescent="0.25">
      <c r="A15" s="4">
        <v>4114</v>
      </c>
      <c r="B15" s="77" t="s">
        <v>79</v>
      </c>
      <c r="C15" s="93">
        <v>0</v>
      </c>
      <c r="D15" s="92" t="str">
        <f t="shared" si="0"/>
        <v/>
      </c>
      <c r="E15" s="72"/>
    </row>
    <row r="16" spans="1:5" x14ac:dyDescent="0.25">
      <c r="A16" s="4">
        <v>4115</v>
      </c>
      <c r="B16" s="77" t="s">
        <v>80</v>
      </c>
      <c r="C16" s="93">
        <v>0</v>
      </c>
      <c r="D16" s="92" t="str">
        <f t="shared" si="0"/>
        <v/>
      </c>
      <c r="E16" s="72"/>
    </row>
    <row r="17" spans="1:5" x14ac:dyDescent="0.25">
      <c r="A17" s="4">
        <v>4116</v>
      </c>
      <c r="B17" s="77" t="s">
        <v>81</v>
      </c>
      <c r="C17" s="93">
        <v>0</v>
      </c>
      <c r="D17" s="92" t="str">
        <f t="shared" si="0"/>
        <v/>
      </c>
      <c r="E17" s="72"/>
    </row>
    <row r="18" spans="1:5" x14ac:dyDescent="0.25">
      <c r="A18" s="4">
        <v>4117</v>
      </c>
      <c r="B18" s="77" t="s">
        <v>82</v>
      </c>
      <c r="C18" s="93">
        <v>0</v>
      </c>
      <c r="D18" s="92" t="str">
        <f t="shared" si="0"/>
        <v/>
      </c>
      <c r="E18" s="72"/>
    </row>
    <row r="19" spans="1:5" ht="22.5" x14ac:dyDescent="0.25">
      <c r="A19" s="4">
        <v>4118</v>
      </c>
      <c r="B19" s="94" t="s">
        <v>83</v>
      </c>
      <c r="C19" s="93">
        <v>0</v>
      </c>
      <c r="D19" s="92" t="str">
        <f t="shared" si="0"/>
        <v/>
      </c>
      <c r="E19" s="72"/>
    </row>
    <row r="20" spans="1:5" x14ac:dyDescent="0.25">
      <c r="A20" s="4">
        <v>4119</v>
      </c>
      <c r="B20" s="77" t="s">
        <v>84</v>
      </c>
      <c r="C20" s="93">
        <v>0</v>
      </c>
      <c r="D20" s="92" t="str">
        <f t="shared" si="0"/>
        <v/>
      </c>
      <c r="E20" s="72"/>
    </row>
    <row r="21" spans="1:5" x14ac:dyDescent="0.25">
      <c r="A21" s="3">
        <v>4120</v>
      </c>
      <c r="B21" s="90" t="s">
        <v>85</v>
      </c>
      <c r="C21" s="91">
        <f>SUM(C22:C26)</f>
        <v>0</v>
      </c>
      <c r="D21" s="92" t="str">
        <f t="shared" ref="D21:D26" si="1">IFERROR(C21/$C$21,"")</f>
        <v/>
      </c>
      <c r="E21" s="72"/>
    </row>
    <row r="22" spans="1:5" x14ac:dyDescent="0.25">
      <c r="A22" s="4">
        <v>4121</v>
      </c>
      <c r="B22" s="77" t="s">
        <v>86</v>
      </c>
      <c r="C22" s="93">
        <v>0</v>
      </c>
      <c r="D22" s="92" t="str">
        <f t="shared" si="1"/>
        <v/>
      </c>
      <c r="E22" s="72"/>
    </row>
    <row r="23" spans="1:5" x14ac:dyDescent="0.25">
      <c r="A23" s="4">
        <v>4122</v>
      </c>
      <c r="B23" s="77" t="s">
        <v>87</v>
      </c>
      <c r="C23" s="93">
        <v>0</v>
      </c>
      <c r="D23" s="92" t="str">
        <f t="shared" si="1"/>
        <v/>
      </c>
      <c r="E23" s="72"/>
    </row>
    <row r="24" spans="1:5" x14ac:dyDescent="0.25">
      <c r="A24" s="4">
        <v>4123</v>
      </c>
      <c r="B24" s="77" t="s">
        <v>88</v>
      </c>
      <c r="C24" s="93">
        <v>0</v>
      </c>
      <c r="D24" s="92" t="str">
        <f t="shared" si="1"/>
        <v/>
      </c>
      <c r="E24" s="72"/>
    </row>
    <row r="25" spans="1:5" x14ac:dyDescent="0.25">
      <c r="A25" s="4">
        <v>4124</v>
      </c>
      <c r="B25" s="77" t="s">
        <v>89</v>
      </c>
      <c r="C25" s="93">
        <v>0</v>
      </c>
      <c r="D25" s="92" t="str">
        <f t="shared" si="1"/>
        <v/>
      </c>
      <c r="E25" s="72"/>
    </row>
    <row r="26" spans="1:5" x14ac:dyDescent="0.25">
      <c r="A26" s="4">
        <v>4129</v>
      </c>
      <c r="B26" s="77" t="s">
        <v>90</v>
      </c>
      <c r="C26" s="93">
        <v>0</v>
      </c>
      <c r="D26" s="92" t="str">
        <f t="shared" si="1"/>
        <v/>
      </c>
      <c r="E26" s="72"/>
    </row>
    <row r="27" spans="1:5" x14ac:dyDescent="0.25">
      <c r="A27" s="3">
        <v>4130</v>
      </c>
      <c r="B27" s="90" t="s">
        <v>91</v>
      </c>
      <c r="C27" s="91">
        <f>SUM(C28:C29)</f>
        <v>0</v>
      </c>
      <c r="D27" s="92" t="str">
        <f t="shared" ref="D27:D29" si="2">IFERROR(C27/$C$27,"")</f>
        <v/>
      </c>
      <c r="E27" s="72"/>
    </row>
    <row r="28" spans="1:5" x14ac:dyDescent="0.25">
      <c r="A28" s="4">
        <v>4131</v>
      </c>
      <c r="B28" s="77" t="s">
        <v>92</v>
      </c>
      <c r="C28" s="93">
        <v>0</v>
      </c>
      <c r="D28" s="92" t="str">
        <f t="shared" si="2"/>
        <v/>
      </c>
      <c r="E28" s="72"/>
    </row>
    <row r="29" spans="1:5" ht="22.5" x14ac:dyDescent="0.25">
      <c r="A29" s="4">
        <v>4132</v>
      </c>
      <c r="B29" s="94" t="s">
        <v>93</v>
      </c>
      <c r="C29" s="93">
        <v>0</v>
      </c>
      <c r="D29" s="92" t="str">
        <f t="shared" si="2"/>
        <v/>
      </c>
      <c r="E29" s="72"/>
    </row>
    <row r="30" spans="1:5" x14ac:dyDescent="0.25">
      <c r="A30" s="3">
        <v>4140</v>
      </c>
      <c r="B30" s="90" t="s">
        <v>94</v>
      </c>
      <c r="C30" s="91">
        <f>SUM(C31:C35)</f>
        <v>0</v>
      </c>
      <c r="D30" s="92" t="str">
        <f t="shared" ref="D30:D35" si="3">IFERROR(C30/$C$30,"")</f>
        <v/>
      </c>
      <c r="E30" s="72"/>
    </row>
    <row r="31" spans="1:5" x14ac:dyDescent="0.25">
      <c r="A31" s="4">
        <v>4141</v>
      </c>
      <c r="B31" s="77" t="s">
        <v>95</v>
      </c>
      <c r="C31" s="93">
        <v>0</v>
      </c>
      <c r="D31" s="92" t="str">
        <f t="shared" si="3"/>
        <v/>
      </c>
      <c r="E31" s="72"/>
    </row>
    <row r="32" spans="1:5" x14ac:dyDescent="0.25">
      <c r="A32" s="4">
        <v>4143</v>
      </c>
      <c r="B32" s="77" t="s">
        <v>96</v>
      </c>
      <c r="C32" s="93">
        <v>0</v>
      </c>
      <c r="D32" s="92" t="str">
        <f t="shared" si="3"/>
        <v/>
      </c>
      <c r="E32" s="72"/>
    </row>
    <row r="33" spans="1:5" x14ac:dyDescent="0.25">
      <c r="A33" s="4">
        <v>4144</v>
      </c>
      <c r="B33" s="77" t="s">
        <v>97</v>
      </c>
      <c r="C33" s="93">
        <v>0</v>
      </c>
      <c r="D33" s="92" t="str">
        <f t="shared" si="3"/>
        <v/>
      </c>
      <c r="E33" s="72"/>
    </row>
    <row r="34" spans="1:5" ht="22.5" x14ac:dyDescent="0.25">
      <c r="A34" s="4">
        <v>4145</v>
      </c>
      <c r="B34" s="94" t="s">
        <v>98</v>
      </c>
      <c r="C34" s="93">
        <v>0</v>
      </c>
      <c r="D34" s="92" t="str">
        <f t="shared" si="3"/>
        <v/>
      </c>
      <c r="E34" s="72"/>
    </row>
    <row r="35" spans="1:5" x14ac:dyDescent="0.25">
      <c r="A35" s="4">
        <v>4149</v>
      </c>
      <c r="B35" s="77" t="s">
        <v>99</v>
      </c>
      <c r="C35" s="93">
        <v>0</v>
      </c>
      <c r="D35" s="92" t="str">
        <f t="shared" si="3"/>
        <v/>
      </c>
      <c r="E35" s="72"/>
    </row>
    <row r="36" spans="1:5" x14ac:dyDescent="0.25">
      <c r="A36" s="3">
        <v>4150</v>
      </c>
      <c r="B36" s="90" t="s">
        <v>100</v>
      </c>
      <c r="C36" s="91">
        <f>SUM(C37:C38)</f>
        <v>0</v>
      </c>
      <c r="D36" s="92" t="str">
        <f t="shared" ref="D36:D38" si="4">IFERROR(C36/$C$36,"")</f>
        <v/>
      </c>
      <c r="E36" s="72"/>
    </row>
    <row r="37" spans="1:5" x14ac:dyDescent="0.25">
      <c r="A37" s="4">
        <v>4151</v>
      </c>
      <c r="B37" s="77" t="s">
        <v>100</v>
      </c>
      <c r="C37" s="93">
        <v>0</v>
      </c>
      <c r="D37" s="92" t="str">
        <f t="shared" si="4"/>
        <v/>
      </c>
      <c r="E37" s="72"/>
    </row>
    <row r="38" spans="1:5" ht="22.5" x14ac:dyDescent="0.25">
      <c r="A38" s="4">
        <v>4154</v>
      </c>
      <c r="B38" s="94" t="s">
        <v>101</v>
      </c>
      <c r="C38" s="93">
        <v>0</v>
      </c>
      <c r="D38" s="92" t="str">
        <f t="shared" si="4"/>
        <v/>
      </c>
      <c r="E38" s="72"/>
    </row>
    <row r="39" spans="1:5" x14ac:dyDescent="0.25">
      <c r="A39" s="3">
        <v>4160</v>
      </c>
      <c r="B39" s="90" t="s">
        <v>102</v>
      </c>
      <c r="C39" s="91">
        <f>SUM(C40:C47)</f>
        <v>0</v>
      </c>
      <c r="D39" s="92" t="str">
        <f t="shared" ref="D39:D47" si="5">IFERROR(C39/$C$39,"")</f>
        <v/>
      </c>
      <c r="E39" s="72"/>
    </row>
    <row r="40" spans="1:5" x14ac:dyDescent="0.25">
      <c r="A40" s="4">
        <v>4161</v>
      </c>
      <c r="B40" s="77" t="s">
        <v>103</v>
      </c>
      <c r="C40" s="93">
        <v>0</v>
      </c>
      <c r="D40" s="92" t="str">
        <f t="shared" si="5"/>
        <v/>
      </c>
      <c r="E40" s="72"/>
    </row>
    <row r="41" spans="1:5" x14ac:dyDescent="0.25">
      <c r="A41" s="4">
        <v>4162</v>
      </c>
      <c r="B41" s="77" t="s">
        <v>104</v>
      </c>
      <c r="C41" s="93">
        <v>0</v>
      </c>
      <c r="D41" s="92" t="str">
        <f t="shared" si="5"/>
        <v/>
      </c>
      <c r="E41" s="72"/>
    </row>
    <row r="42" spans="1:5" x14ac:dyDescent="0.25">
      <c r="A42" s="4">
        <v>4163</v>
      </c>
      <c r="B42" s="77" t="s">
        <v>105</v>
      </c>
      <c r="C42" s="93">
        <v>0</v>
      </c>
      <c r="D42" s="92" t="str">
        <f t="shared" si="5"/>
        <v/>
      </c>
      <c r="E42" s="72"/>
    </row>
    <row r="43" spans="1:5" x14ac:dyDescent="0.25">
      <c r="A43" s="4">
        <v>4164</v>
      </c>
      <c r="B43" s="77" t="s">
        <v>106</v>
      </c>
      <c r="C43" s="93">
        <v>0</v>
      </c>
      <c r="D43" s="92" t="str">
        <f t="shared" si="5"/>
        <v/>
      </c>
      <c r="E43" s="72"/>
    </row>
    <row r="44" spans="1:5" x14ac:dyDescent="0.25">
      <c r="A44" s="4">
        <v>4165</v>
      </c>
      <c r="B44" s="77" t="s">
        <v>107</v>
      </c>
      <c r="C44" s="93">
        <v>0</v>
      </c>
      <c r="D44" s="92" t="str">
        <f t="shared" si="5"/>
        <v/>
      </c>
      <c r="E44" s="72"/>
    </row>
    <row r="45" spans="1:5" ht="22.5" x14ac:dyDescent="0.25">
      <c r="A45" s="4">
        <v>4166</v>
      </c>
      <c r="B45" s="94" t="s">
        <v>108</v>
      </c>
      <c r="C45" s="93">
        <v>0</v>
      </c>
      <c r="D45" s="92" t="str">
        <f t="shared" si="5"/>
        <v/>
      </c>
      <c r="E45" s="72"/>
    </row>
    <row r="46" spans="1:5" x14ac:dyDescent="0.25">
      <c r="A46" s="4">
        <v>4168</v>
      </c>
      <c r="B46" s="77" t="s">
        <v>109</v>
      </c>
      <c r="C46" s="93">
        <v>0</v>
      </c>
      <c r="D46" s="92" t="str">
        <f t="shared" si="5"/>
        <v/>
      </c>
      <c r="E46" s="72"/>
    </row>
    <row r="47" spans="1:5" x14ac:dyDescent="0.25">
      <c r="A47" s="4">
        <v>4169</v>
      </c>
      <c r="B47" s="77" t="s">
        <v>110</v>
      </c>
      <c r="C47" s="93">
        <v>0</v>
      </c>
      <c r="D47" s="92" t="str">
        <f t="shared" si="5"/>
        <v/>
      </c>
      <c r="E47" s="72"/>
    </row>
    <row r="48" spans="1:5" x14ac:dyDescent="0.25">
      <c r="A48" s="3">
        <v>4170</v>
      </c>
      <c r="B48" s="90" t="s">
        <v>111</v>
      </c>
      <c r="C48" s="91">
        <f>SUM(C49:C56)</f>
        <v>0</v>
      </c>
      <c r="D48" s="92" t="str">
        <f t="shared" ref="D48:D56" si="6">IFERROR(C48/$C$48,"")</f>
        <v/>
      </c>
      <c r="E48" s="72"/>
    </row>
    <row r="49" spans="1:5" x14ac:dyDescent="0.25">
      <c r="A49" s="4">
        <v>4171</v>
      </c>
      <c r="B49" s="77" t="s">
        <v>112</v>
      </c>
      <c r="C49" s="93">
        <v>0</v>
      </c>
      <c r="D49" s="92" t="str">
        <f t="shared" si="6"/>
        <v/>
      </c>
      <c r="E49" s="72"/>
    </row>
    <row r="50" spans="1:5" x14ac:dyDescent="0.25">
      <c r="A50" s="4">
        <v>4172</v>
      </c>
      <c r="B50" s="77" t="s">
        <v>113</v>
      </c>
      <c r="C50" s="93">
        <v>0</v>
      </c>
      <c r="D50" s="92" t="str">
        <f t="shared" si="6"/>
        <v/>
      </c>
      <c r="E50" s="72"/>
    </row>
    <row r="51" spans="1:5" ht="22.5" x14ac:dyDescent="0.25">
      <c r="A51" s="4">
        <v>4173</v>
      </c>
      <c r="B51" s="94" t="s">
        <v>114</v>
      </c>
      <c r="C51" s="93">
        <v>0</v>
      </c>
      <c r="D51" s="92" t="str">
        <f t="shared" si="6"/>
        <v/>
      </c>
      <c r="E51" s="72"/>
    </row>
    <row r="52" spans="1:5" ht="22.5" x14ac:dyDescent="0.25">
      <c r="A52" s="4">
        <v>4174</v>
      </c>
      <c r="B52" s="94" t="s">
        <v>115</v>
      </c>
      <c r="C52" s="93">
        <v>0</v>
      </c>
      <c r="D52" s="92" t="str">
        <f t="shared" si="6"/>
        <v/>
      </c>
      <c r="E52" s="72"/>
    </row>
    <row r="53" spans="1:5" ht="22.5" x14ac:dyDescent="0.25">
      <c r="A53" s="4">
        <v>4175</v>
      </c>
      <c r="B53" s="94" t="s">
        <v>116</v>
      </c>
      <c r="C53" s="93">
        <v>0</v>
      </c>
      <c r="D53" s="92" t="str">
        <f t="shared" si="6"/>
        <v/>
      </c>
      <c r="E53" s="72"/>
    </row>
    <row r="54" spans="1:5" ht="22.5" x14ac:dyDescent="0.25">
      <c r="A54" s="4">
        <v>4176</v>
      </c>
      <c r="B54" s="94" t="s">
        <v>117</v>
      </c>
      <c r="C54" s="93">
        <v>0</v>
      </c>
      <c r="D54" s="92" t="str">
        <f t="shared" si="6"/>
        <v/>
      </c>
      <c r="E54" s="72"/>
    </row>
    <row r="55" spans="1:5" ht="22.5" x14ac:dyDescent="0.25">
      <c r="A55" s="4">
        <v>4177</v>
      </c>
      <c r="B55" s="94" t="s">
        <v>118</v>
      </c>
      <c r="C55" s="93">
        <v>0</v>
      </c>
      <c r="D55" s="92" t="str">
        <f t="shared" si="6"/>
        <v/>
      </c>
      <c r="E55" s="72"/>
    </row>
    <row r="56" spans="1:5" ht="22.5" x14ac:dyDescent="0.25">
      <c r="A56" s="4">
        <v>4178</v>
      </c>
      <c r="B56" s="94" t="s">
        <v>119</v>
      </c>
      <c r="C56" s="93">
        <v>0</v>
      </c>
      <c r="D56" s="92" t="str">
        <f t="shared" si="6"/>
        <v/>
      </c>
      <c r="E56" s="72"/>
    </row>
    <row r="57" spans="1:5" ht="33.75" x14ac:dyDescent="0.25">
      <c r="A57" s="3">
        <v>4200</v>
      </c>
      <c r="B57" s="95" t="s">
        <v>120</v>
      </c>
      <c r="C57" s="91">
        <f>SUM(C58+C64)</f>
        <v>413838048.88</v>
      </c>
      <c r="D57" s="92"/>
      <c r="E57" s="72"/>
    </row>
    <row r="58" spans="1:5" ht="22.5" x14ac:dyDescent="0.25">
      <c r="A58" s="3">
        <v>4210</v>
      </c>
      <c r="B58" s="95" t="s">
        <v>121</v>
      </c>
      <c r="C58" s="91">
        <f>SUM(C59:C63)</f>
        <v>0</v>
      </c>
      <c r="D58" s="92" t="str">
        <f t="shared" ref="D58:D63" si="7">IFERROR(C58/$C$58,"")</f>
        <v/>
      </c>
      <c r="E58" s="72"/>
    </row>
    <row r="59" spans="1:5" x14ac:dyDescent="0.25">
      <c r="A59" s="4">
        <v>4211</v>
      </c>
      <c r="B59" s="77" t="s">
        <v>122</v>
      </c>
      <c r="C59" s="93">
        <v>0</v>
      </c>
      <c r="D59" s="92" t="str">
        <f t="shared" si="7"/>
        <v/>
      </c>
      <c r="E59" s="72"/>
    </row>
    <row r="60" spans="1:5" x14ac:dyDescent="0.25">
      <c r="A60" s="4">
        <v>4212</v>
      </c>
      <c r="B60" s="77" t="s">
        <v>123</v>
      </c>
      <c r="C60" s="93">
        <v>0</v>
      </c>
      <c r="D60" s="92" t="str">
        <f t="shared" si="7"/>
        <v/>
      </c>
      <c r="E60" s="72"/>
    </row>
    <row r="61" spans="1:5" x14ac:dyDescent="0.25">
      <c r="A61" s="4">
        <v>4213</v>
      </c>
      <c r="B61" s="77" t="s">
        <v>124</v>
      </c>
      <c r="C61" s="93">
        <v>0</v>
      </c>
      <c r="D61" s="92" t="str">
        <f t="shared" si="7"/>
        <v/>
      </c>
      <c r="E61" s="72"/>
    </row>
    <row r="62" spans="1:5" x14ac:dyDescent="0.25">
      <c r="A62" s="4">
        <v>4214</v>
      </c>
      <c r="B62" s="77" t="s">
        <v>125</v>
      </c>
      <c r="C62" s="93">
        <v>0</v>
      </c>
      <c r="D62" s="92" t="str">
        <f t="shared" si="7"/>
        <v/>
      </c>
      <c r="E62" s="72"/>
    </row>
    <row r="63" spans="1:5" x14ac:dyDescent="0.25">
      <c r="A63" s="4">
        <v>4215</v>
      </c>
      <c r="B63" s="77" t="s">
        <v>126</v>
      </c>
      <c r="C63" s="93">
        <v>0</v>
      </c>
      <c r="D63" s="92" t="str">
        <f t="shared" si="7"/>
        <v/>
      </c>
      <c r="E63" s="72"/>
    </row>
    <row r="64" spans="1:5" x14ac:dyDescent="0.25">
      <c r="A64" s="3">
        <v>4220</v>
      </c>
      <c r="B64" s="90" t="s">
        <v>127</v>
      </c>
      <c r="C64" s="91">
        <f>SUM(C65:C68)</f>
        <v>413838048.88</v>
      </c>
      <c r="D64" s="92">
        <f t="shared" ref="D64:D68" si="8">IFERROR(C64/$C$64,"")</f>
        <v>1</v>
      </c>
      <c r="E64" s="72"/>
    </row>
    <row r="65" spans="1:5" x14ac:dyDescent="0.25">
      <c r="A65" s="4">
        <v>4221</v>
      </c>
      <c r="B65" s="77" t="s">
        <v>128</v>
      </c>
      <c r="C65" s="93">
        <v>413838048.88</v>
      </c>
      <c r="D65" s="92">
        <f t="shared" si="8"/>
        <v>1</v>
      </c>
      <c r="E65" s="72"/>
    </row>
    <row r="66" spans="1:5" x14ac:dyDescent="0.25">
      <c r="A66" s="4">
        <v>4223</v>
      </c>
      <c r="B66" s="77" t="s">
        <v>129</v>
      </c>
      <c r="C66" s="93">
        <v>0</v>
      </c>
      <c r="D66" s="92">
        <f t="shared" si="8"/>
        <v>0</v>
      </c>
      <c r="E66" s="72"/>
    </row>
    <row r="67" spans="1:5" x14ac:dyDescent="0.25">
      <c r="A67" s="4">
        <v>4225</v>
      </c>
      <c r="B67" s="77" t="s">
        <v>130</v>
      </c>
      <c r="C67" s="93">
        <v>0</v>
      </c>
      <c r="D67" s="92">
        <f t="shared" si="8"/>
        <v>0</v>
      </c>
      <c r="E67" s="72"/>
    </row>
    <row r="68" spans="1:5" x14ac:dyDescent="0.25">
      <c r="A68" s="4">
        <v>4227</v>
      </c>
      <c r="B68" s="77" t="s">
        <v>131</v>
      </c>
      <c r="C68" s="93">
        <v>0</v>
      </c>
      <c r="D68" s="92">
        <f t="shared" si="8"/>
        <v>0</v>
      </c>
      <c r="E68" s="72"/>
    </row>
    <row r="69" spans="1:5" x14ac:dyDescent="0.25">
      <c r="A69" s="3">
        <v>4300</v>
      </c>
      <c r="B69" s="90" t="s">
        <v>132</v>
      </c>
      <c r="C69" s="91">
        <f>SUM(C70+C73+C79+C81+C83)</f>
        <v>6393284.5899999999</v>
      </c>
      <c r="D69" s="92"/>
      <c r="E69" s="77"/>
    </row>
    <row r="70" spans="1:5" x14ac:dyDescent="0.25">
      <c r="A70" s="3">
        <v>4310</v>
      </c>
      <c r="B70" s="90" t="s">
        <v>133</v>
      </c>
      <c r="C70" s="91">
        <f>SUM(C71:C72)</f>
        <v>3514143.67</v>
      </c>
      <c r="D70" s="92">
        <f t="shared" ref="D70:D72" si="9">IFERROR(C70/$C$70,"")</f>
        <v>1</v>
      </c>
      <c r="E70" s="77"/>
    </row>
    <row r="71" spans="1:5" x14ac:dyDescent="0.25">
      <c r="A71" s="4">
        <v>4311</v>
      </c>
      <c r="B71" s="77" t="s">
        <v>134</v>
      </c>
      <c r="C71" s="93">
        <v>3514143.67</v>
      </c>
      <c r="D71" s="92">
        <f t="shared" si="9"/>
        <v>1</v>
      </c>
      <c r="E71" s="77"/>
    </row>
    <row r="72" spans="1:5" x14ac:dyDescent="0.25">
      <c r="A72" s="4">
        <v>4319</v>
      </c>
      <c r="B72" s="77" t="s">
        <v>135</v>
      </c>
      <c r="C72" s="93">
        <v>0</v>
      </c>
      <c r="D72" s="92">
        <f t="shared" si="9"/>
        <v>0</v>
      </c>
      <c r="E72" s="77"/>
    </row>
    <row r="73" spans="1:5" x14ac:dyDescent="0.25">
      <c r="A73" s="3">
        <v>4320</v>
      </c>
      <c r="B73" s="90" t="s">
        <v>136</v>
      </c>
      <c r="C73" s="91">
        <f>SUM(C74:C78)</f>
        <v>0</v>
      </c>
      <c r="D73" s="92" t="str">
        <f t="shared" ref="D73:D78" si="10">IFERROR(C73/$C$73,"")</f>
        <v/>
      </c>
      <c r="E73" s="77"/>
    </row>
    <row r="74" spans="1:5" x14ac:dyDescent="0.25">
      <c r="A74" s="4">
        <v>4321</v>
      </c>
      <c r="B74" s="77" t="s">
        <v>137</v>
      </c>
      <c r="C74" s="93">
        <v>0</v>
      </c>
      <c r="D74" s="92" t="str">
        <f t="shared" si="10"/>
        <v/>
      </c>
      <c r="E74" s="77"/>
    </row>
    <row r="75" spans="1:5" x14ac:dyDescent="0.25">
      <c r="A75" s="4">
        <v>4322</v>
      </c>
      <c r="B75" s="77" t="s">
        <v>138</v>
      </c>
      <c r="C75" s="93">
        <v>0</v>
      </c>
      <c r="D75" s="92" t="str">
        <f t="shared" si="10"/>
        <v/>
      </c>
      <c r="E75" s="77"/>
    </row>
    <row r="76" spans="1:5" x14ac:dyDescent="0.25">
      <c r="A76" s="4">
        <v>4323</v>
      </c>
      <c r="B76" s="77" t="s">
        <v>139</v>
      </c>
      <c r="C76" s="93">
        <v>0</v>
      </c>
      <c r="D76" s="92" t="str">
        <f t="shared" si="10"/>
        <v/>
      </c>
      <c r="E76" s="77"/>
    </row>
    <row r="77" spans="1:5" x14ac:dyDescent="0.25">
      <c r="A77" s="4">
        <v>4324</v>
      </c>
      <c r="B77" s="77" t="s">
        <v>140</v>
      </c>
      <c r="C77" s="93">
        <v>0</v>
      </c>
      <c r="D77" s="92" t="str">
        <f t="shared" si="10"/>
        <v/>
      </c>
      <c r="E77" s="77"/>
    </row>
    <row r="78" spans="1:5" x14ac:dyDescent="0.25">
      <c r="A78" s="4">
        <v>4325</v>
      </c>
      <c r="B78" s="77" t="s">
        <v>141</v>
      </c>
      <c r="C78" s="93">
        <v>0</v>
      </c>
      <c r="D78" s="92" t="str">
        <f t="shared" si="10"/>
        <v/>
      </c>
      <c r="E78" s="77"/>
    </row>
    <row r="79" spans="1:5" x14ac:dyDescent="0.25">
      <c r="A79" s="3">
        <v>4330</v>
      </c>
      <c r="B79" s="90" t="s">
        <v>142</v>
      </c>
      <c r="C79" s="91">
        <f>SUM(C80)</f>
        <v>0</v>
      </c>
      <c r="D79" s="92" t="str">
        <f t="shared" ref="D79:D80" si="11">IFERROR(C79/$C$79,"")</f>
        <v/>
      </c>
      <c r="E79" s="77"/>
    </row>
    <row r="80" spans="1:5" x14ac:dyDescent="0.25">
      <c r="A80" s="4">
        <v>4331</v>
      </c>
      <c r="B80" s="77" t="s">
        <v>142</v>
      </c>
      <c r="C80" s="93">
        <v>0</v>
      </c>
      <c r="D80" s="92" t="str">
        <f t="shared" si="11"/>
        <v/>
      </c>
      <c r="E80" s="77"/>
    </row>
    <row r="81" spans="1:5" x14ac:dyDescent="0.25">
      <c r="A81" s="3">
        <v>4340</v>
      </c>
      <c r="B81" s="90" t="s">
        <v>143</v>
      </c>
      <c r="C81" s="91">
        <f>SUM(C82)</f>
        <v>0</v>
      </c>
      <c r="D81" s="92" t="str">
        <f t="shared" ref="D81:D82" si="12">IFERROR(C81/$C$81,"")</f>
        <v/>
      </c>
      <c r="E81" s="77"/>
    </row>
    <row r="82" spans="1:5" x14ac:dyDescent="0.25">
      <c r="A82" s="4">
        <v>4341</v>
      </c>
      <c r="B82" s="77" t="s">
        <v>143</v>
      </c>
      <c r="C82" s="93">
        <v>0</v>
      </c>
      <c r="D82" s="92" t="str">
        <f t="shared" si="12"/>
        <v/>
      </c>
      <c r="E82" s="77"/>
    </row>
    <row r="83" spans="1:5" x14ac:dyDescent="0.25">
      <c r="A83" s="3">
        <v>4390</v>
      </c>
      <c r="B83" s="90" t="s">
        <v>144</v>
      </c>
      <c r="C83" s="91">
        <f>SUM(C84:C90)</f>
        <v>2879140.92</v>
      </c>
      <c r="D83" s="92">
        <f t="shared" ref="D83:D90" si="13">IFERROR(C83/$C$83,"")</f>
        <v>1</v>
      </c>
      <c r="E83" s="77"/>
    </row>
    <row r="84" spans="1:5" x14ac:dyDescent="0.25">
      <c r="A84" s="4">
        <v>4392</v>
      </c>
      <c r="B84" s="77" t="s">
        <v>145</v>
      </c>
      <c r="C84" s="93">
        <v>0</v>
      </c>
      <c r="D84" s="92">
        <f t="shared" si="13"/>
        <v>0</v>
      </c>
      <c r="E84" s="77"/>
    </row>
    <row r="85" spans="1:5" x14ac:dyDescent="0.25">
      <c r="A85" s="4">
        <v>4393</v>
      </c>
      <c r="B85" s="77" t="s">
        <v>146</v>
      </c>
      <c r="C85" s="93">
        <v>0</v>
      </c>
      <c r="D85" s="92">
        <f t="shared" si="13"/>
        <v>0</v>
      </c>
      <c r="E85" s="77"/>
    </row>
    <row r="86" spans="1:5" x14ac:dyDescent="0.25">
      <c r="A86" s="4">
        <v>4394</v>
      </c>
      <c r="B86" s="77" t="s">
        <v>147</v>
      </c>
      <c r="C86" s="93">
        <v>0</v>
      </c>
      <c r="D86" s="92">
        <f t="shared" si="13"/>
        <v>0</v>
      </c>
      <c r="E86" s="77"/>
    </row>
    <row r="87" spans="1:5" x14ac:dyDescent="0.25">
      <c r="A87" s="4">
        <v>4395</v>
      </c>
      <c r="B87" s="77" t="s">
        <v>148</v>
      </c>
      <c r="C87" s="93">
        <v>0</v>
      </c>
      <c r="D87" s="92">
        <f t="shared" si="13"/>
        <v>0</v>
      </c>
      <c r="E87" s="77"/>
    </row>
    <row r="88" spans="1:5" x14ac:dyDescent="0.25">
      <c r="A88" s="4">
        <v>4396</v>
      </c>
      <c r="B88" s="77" t="s">
        <v>149</v>
      </c>
      <c r="C88" s="93">
        <v>0</v>
      </c>
      <c r="D88" s="92">
        <f t="shared" si="13"/>
        <v>0</v>
      </c>
      <c r="E88" s="77"/>
    </row>
    <row r="89" spans="1:5" x14ac:dyDescent="0.25">
      <c r="A89" s="4">
        <v>4397</v>
      </c>
      <c r="B89" s="77" t="s">
        <v>150</v>
      </c>
      <c r="C89" s="93">
        <v>0</v>
      </c>
      <c r="D89" s="92">
        <f t="shared" si="13"/>
        <v>0</v>
      </c>
      <c r="E89" s="77"/>
    </row>
    <row r="90" spans="1:5" x14ac:dyDescent="0.25">
      <c r="A90" s="4">
        <v>4399</v>
      </c>
      <c r="B90" s="77" t="s">
        <v>144</v>
      </c>
      <c r="C90" s="93">
        <v>2879140.92</v>
      </c>
      <c r="D90" s="92">
        <f t="shared" si="13"/>
        <v>1</v>
      </c>
      <c r="E90" s="77"/>
    </row>
    <row r="91" spans="1:5" x14ac:dyDescent="0.25">
      <c r="A91" s="72"/>
      <c r="B91" s="72"/>
      <c r="C91" s="72"/>
      <c r="D91" s="88"/>
      <c r="E91" s="72"/>
    </row>
    <row r="92" spans="1:5" x14ac:dyDescent="0.25">
      <c r="A92" s="113" t="s">
        <v>151</v>
      </c>
      <c r="B92" s="113"/>
      <c r="C92" s="113"/>
      <c r="D92" s="113"/>
      <c r="E92" s="113"/>
    </row>
    <row r="93" spans="1:5" x14ac:dyDescent="0.25">
      <c r="A93" s="76" t="s">
        <v>69</v>
      </c>
      <c r="B93" s="76" t="s">
        <v>70</v>
      </c>
      <c r="C93" s="49" t="s">
        <v>71</v>
      </c>
      <c r="D93" s="89" t="s">
        <v>72</v>
      </c>
      <c r="E93" s="49" t="s">
        <v>73</v>
      </c>
    </row>
    <row r="94" spans="1:5" x14ac:dyDescent="0.2">
      <c r="A94" s="3">
        <v>5000</v>
      </c>
      <c r="B94" s="90" t="s">
        <v>12</v>
      </c>
      <c r="C94" s="91">
        <f>SUM(C95+C123+C156+C166+C181+C210)</f>
        <v>345658536.44000006</v>
      </c>
      <c r="D94" s="92"/>
      <c r="E94" s="1"/>
    </row>
    <row r="95" spans="1:5" x14ac:dyDescent="0.2">
      <c r="A95" s="3">
        <v>5100</v>
      </c>
      <c r="B95" s="90" t="s">
        <v>152</v>
      </c>
      <c r="C95" s="91">
        <f>SUM(C96+C103+C113)</f>
        <v>298783135.76000005</v>
      </c>
      <c r="D95" s="92"/>
      <c r="E95" s="1"/>
    </row>
    <row r="96" spans="1:5" x14ac:dyDescent="0.2">
      <c r="A96" s="3">
        <v>5110</v>
      </c>
      <c r="B96" s="90" t="s">
        <v>153</v>
      </c>
      <c r="C96" s="91">
        <f>SUM(C97:C102)</f>
        <v>231643241.00000003</v>
      </c>
      <c r="D96" s="92">
        <f t="shared" ref="D96:D102" si="14">IFERROR(C96/$C$96,"")</f>
        <v>1</v>
      </c>
      <c r="E96" s="1"/>
    </row>
    <row r="97" spans="1:5" x14ac:dyDescent="0.2">
      <c r="A97" s="4">
        <v>5111</v>
      </c>
      <c r="B97" s="77" t="s">
        <v>154</v>
      </c>
      <c r="C97" s="93">
        <v>54401953.560000002</v>
      </c>
      <c r="D97" s="92">
        <f t="shared" si="14"/>
        <v>0.2348523243119362</v>
      </c>
      <c r="E97" s="1" t="s">
        <v>537</v>
      </c>
    </row>
    <row r="98" spans="1:5" x14ac:dyDescent="0.2">
      <c r="A98" s="4">
        <v>5112</v>
      </c>
      <c r="B98" s="77" t="s">
        <v>155</v>
      </c>
      <c r="C98" s="93">
        <v>10212130.109999999</v>
      </c>
      <c r="D98" s="92">
        <f t="shared" si="14"/>
        <v>4.4085595012029716E-2</v>
      </c>
      <c r="E98" s="1"/>
    </row>
    <row r="99" spans="1:5" x14ac:dyDescent="0.2">
      <c r="A99" s="4">
        <v>5113</v>
      </c>
      <c r="B99" s="77" t="s">
        <v>156</v>
      </c>
      <c r="C99" s="93">
        <v>63303520.850000001</v>
      </c>
      <c r="D99" s="92">
        <f t="shared" si="14"/>
        <v>0.27328024153314273</v>
      </c>
      <c r="E99" s="1" t="s">
        <v>537</v>
      </c>
    </row>
    <row r="100" spans="1:5" x14ac:dyDescent="0.2">
      <c r="A100" s="4">
        <v>5114</v>
      </c>
      <c r="B100" s="77" t="s">
        <v>157</v>
      </c>
      <c r="C100" s="93">
        <v>18996043.789999999</v>
      </c>
      <c r="D100" s="92">
        <f t="shared" si="14"/>
        <v>8.2005603565182356E-2</v>
      </c>
      <c r="E100" s="1"/>
    </row>
    <row r="101" spans="1:5" x14ac:dyDescent="0.2">
      <c r="A101" s="4">
        <v>5115</v>
      </c>
      <c r="B101" s="77" t="s">
        <v>158</v>
      </c>
      <c r="C101" s="93">
        <v>84671083.540000007</v>
      </c>
      <c r="D101" s="92">
        <f t="shared" si="14"/>
        <v>0.36552365255500807</v>
      </c>
      <c r="E101" s="1" t="s">
        <v>537</v>
      </c>
    </row>
    <row r="102" spans="1:5" x14ac:dyDescent="0.2">
      <c r="A102" s="4">
        <v>5116</v>
      </c>
      <c r="B102" s="77" t="s">
        <v>159</v>
      </c>
      <c r="C102" s="93">
        <v>58509.15</v>
      </c>
      <c r="D102" s="92">
        <f t="shared" si="14"/>
        <v>2.5258302270084366E-4</v>
      </c>
      <c r="E102" s="1"/>
    </row>
    <row r="103" spans="1:5" x14ac:dyDescent="0.2">
      <c r="A103" s="3">
        <v>5120</v>
      </c>
      <c r="B103" s="90" t="s">
        <v>160</v>
      </c>
      <c r="C103" s="91">
        <f>SUM(C104:C112)</f>
        <v>11718145.369999999</v>
      </c>
      <c r="D103" s="92">
        <f t="shared" ref="D103:D112" si="15">IFERROR(C103/$C$103,"")</f>
        <v>1</v>
      </c>
      <c r="E103" s="1"/>
    </row>
    <row r="104" spans="1:5" x14ac:dyDescent="0.2">
      <c r="A104" s="4">
        <v>5121</v>
      </c>
      <c r="B104" s="77" t="s">
        <v>161</v>
      </c>
      <c r="C104" s="93">
        <v>1749378.31</v>
      </c>
      <c r="D104" s="92">
        <f t="shared" si="15"/>
        <v>0.14928798498085197</v>
      </c>
      <c r="E104" s="1" t="s">
        <v>538</v>
      </c>
    </row>
    <row r="105" spans="1:5" x14ac:dyDescent="0.2">
      <c r="A105" s="4">
        <v>5122</v>
      </c>
      <c r="B105" s="77" t="s">
        <v>162</v>
      </c>
      <c r="C105" s="93">
        <v>5597765.3399999999</v>
      </c>
      <c r="D105" s="92">
        <f t="shared" si="15"/>
        <v>0.47770062268821301</v>
      </c>
      <c r="E105" s="1" t="s">
        <v>538</v>
      </c>
    </row>
    <row r="106" spans="1:5" x14ac:dyDescent="0.2">
      <c r="A106" s="4">
        <v>5123</v>
      </c>
      <c r="B106" s="77" t="s">
        <v>163</v>
      </c>
      <c r="C106" s="93">
        <v>0</v>
      </c>
      <c r="D106" s="92">
        <f t="shared" si="15"/>
        <v>0</v>
      </c>
      <c r="E106" s="1"/>
    </row>
    <row r="107" spans="1:5" x14ac:dyDescent="0.2">
      <c r="A107" s="4">
        <v>5124</v>
      </c>
      <c r="B107" s="77" t="s">
        <v>164</v>
      </c>
      <c r="C107" s="93">
        <v>435104.92</v>
      </c>
      <c r="D107" s="92">
        <f t="shared" si="15"/>
        <v>3.713086894398205E-2</v>
      </c>
      <c r="E107" s="1"/>
    </row>
    <row r="108" spans="1:5" x14ac:dyDescent="0.2">
      <c r="A108" s="4">
        <v>5125</v>
      </c>
      <c r="B108" s="77" t="s">
        <v>165</v>
      </c>
      <c r="C108" s="93">
        <v>132571.85999999999</v>
      </c>
      <c r="D108" s="92">
        <f t="shared" si="15"/>
        <v>1.131338243502265E-2</v>
      </c>
      <c r="E108" s="1"/>
    </row>
    <row r="109" spans="1:5" x14ac:dyDescent="0.2">
      <c r="A109" s="4">
        <v>5126</v>
      </c>
      <c r="B109" s="77" t="s">
        <v>166</v>
      </c>
      <c r="C109" s="93">
        <v>1771566.3</v>
      </c>
      <c r="D109" s="92">
        <f t="shared" si="15"/>
        <v>0.15118145782142658</v>
      </c>
      <c r="E109" s="1" t="s">
        <v>539</v>
      </c>
    </row>
    <row r="110" spans="1:5" x14ac:dyDescent="0.2">
      <c r="A110" s="4">
        <v>5127</v>
      </c>
      <c r="B110" s="77" t="s">
        <v>167</v>
      </c>
      <c r="C110" s="93">
        <v>515458.04</v>
      </c>
      <c r="D110" s="92">
        <f t="shared" si="15"/>
        <v>4.3988022312783447E-2</v>
      </c>
      <c r="E110" s="1"/>
    </row>
    <row r="111" spans="1:5" x14ac:dyDescent="0.2">
      <c r="A111" s="4">
        <v>5128</v>
      </c>
      <c r="B111" s="77" t="s">
        <v>168</v>
      </c>
      <c r="C111" s="93">
        <v>0</v>
      </c>
      <c r="D111" s="92">
        <f t="shared" si="15"/>
        <v>0</v>
      </c>
      <c r="E111" s="1"/>
    </row>
    <row r="112" spans="1:5" x14ac:dyDescent="0.2">
      <c r="A112" s="4">
        <v>5129</v>
      </c>
      <c r="B112" s="77" t="s">
        <v>169</v>
      </c>
      <c r="C112" s="93">
        <v>1516300.6</v>
      </c>
      <c r="D112" s="92">
        <f t="shared" si="15"/>
        <v>0.12939766081772036</v>
      </c>
      <c r="E112" s="1"/>
    </row>
    <row r="113" spans="1:5" x14ac:dyDescent="0.2">
      <c r="A113" s="3">
        <v>5130</v>
      </c>
      <c r="B113" s="90" t="s">
        <v>170</v>
      </c>
      <c r="C113" s="91">
        <f>SUM(C114:C122)</f>
        <v>55421749.389999993</v>
      </c>
      <c r="D113" s="92">
        <f t="shared" ref="D113:D122" si="16">IFERROR(C113/$C$113,"")</f>
        <v>1</v>
      </c>
      <c r="E113" s="1"/>
    </row>
    <row r="114" spans="1:5" x14ac:dyDescent="0.2">
      <c r="A114" s="4">
        <v>5131</v>
      </c>
      <c r="B114" s="77" t="s">
        <v>171</v>
      </c>
      <c r="C114" s="93">
        <v>3832550.39</v>
      </c>
      <c r="D114" s="92">
        <f t="shared" si="16"/>
        <v>6.9152461482775304E-2</v>
      </c>
      <c r="E114" s="1"/>
    </row>
    <row r="115" spans="1:5" x14ac:dyDescent="0.2">
      <c r="A115" s="4">
        <v>5132</v>
      </c>
      <c r="B115" s="77" t="s">
        <v>172</v>
      </c>
      <c r="C115" s="93">
        <v>2903305.86</v>
      </c>
      <c r="D115" s="92">
        <f t="shared" si="16"/>
        <v>5.2385676958148435E-2</v>
      </c>
      <c r="E115" s="1"/>
    </row>
    <row r="116" spans="1:5" ht="56.25" x14ac:dyDescent="0.2">
      <c r="A116" s="4">
        <v>5133</v>
      </c>
      <c r="B116" s="77" t="s">
        <v>173</v>
      </c>
      <c r="C116" s="93">
        <v>8976491.4499999993</v>
      </c>
      <c r="D116" s="92">
        <f t="shared" si="16"/>
        <v>0.16196694526607039</v>
      </c>
      <c r="E116" s="98" t="s">
        <v>540</v>
      </c>
    </row>
    <row r="117" spans="1:5" x14ac:dyDescent="0.2">
      <c r="A117" s="4">
        <v>5134</v>
      </c>
      <c r="B117" s="77" t="s">
        <v>174</v>
      </c>
      <c r="C117" s="93">
        <v>889626.08</v>
      </c>
      <c r="D117" s="92">
        <f t="shared" si="16"/>
        <v>1.6051930691320247E-2</v>
      </c>
      <c r="E117" s="1"/>
    </row>
    <row r="118" spans="1:5" ht="78.75" x14ac:dyDescent="0.25">
      <c r="A118" s="4">
        <v>5135</v>
      </c>
      <c r="B118" s="77" t="s">
        <v>175</v>
      </c>
      <c r="C118" s="93">
        <v>5842197.3399999999</v>
      </c>
      <c r="D118" s="92">
        <f t="shared" si="16"/>
        <v>0.10541344155141619</v>
      </c>
      <c r="E118" s="99" t="s">
        <v>541</v>
      </c>
    </row>
    <row r="119" spans="1:5" x14ac:dyDescent="0.2">
      <c r="A119" s="4">
        <v>5136</v>
      </c>
      <c r="B119" s="77" t="s">
        <v>176</v>
      </c>
      <c r="C119" s="93">
        <v>4404001.29</v>
      </c>
      <c r="D119" s="92">
        <f t="shared" si="16"/>
        <v>7.9463411719635016E-2</v>
      </c>
      <c r="E119" s="1"/>
    </row>
    <row r="120" spans="1:5" x14ac:dyDescent="0.2">
      <c r="A120" s="4">
        <v>5137</v>
      </c>
      <c r="B120" s="77" t="s">
        <v>177</v>
      </c>
      <c r="C120" s="93">
        <v>1205392.0900000001</v>
      </c>
      <c r="D120" s="92">
        <f t="shared" si="16"/>
        <v>2.1749441388392816E-2</v>
      </c>
      <c r="E120" s="1"/>
    </row>
    <row r="121" spans="1:5" ht="146.25" x14ac:dyDescent="0.25">
      <c r="A121" s="4">
        <v>5138</v>
      </c>
      <c r="B121" s="77" t="s">
        <v>178</v>
      </c>
      <c r="C121" s="93">
        <v>20280476.350000001</v>
      </c>
      <c r="D121" s="92">
        <f t="shared" si="16"/>
        <v>0.36592992053151074</v>
      </c>
      <c r="E121" s="99" t="s">
        <v>542</v>
      </c>
    </row>
    <row r="122" spans="1:5" x14ac:dyDescent="0.2">
      <c r="A122" s="4">
        <v>5139</v>
      </c>
      <c r="B122" s="77" t="s">
        <v>179</v>
      </c>
      <c r="C122" s="93">
        <v>7087708.54</v>
      </c>
      <c r="D122" s="92">
        <f t="shared" si="16"/>
        <v>0.12788677041073099</v>
      </c>
      <c r="E122" s="1"/>
    </row>
    <row r="123" spans="1:5" x14ac:dyDescent="0.2">
      <c r="A123" s="3">
        <v>5200</v>
      </c>
      <c r="B123" s="90" t="s">
        <v>180</v>
      </c>
      <c r="C123" s="91">
        <f>SUM(C124+C127+C130+C133+C138+C142+C145+C147+C153)</f>
        <v>16445857.9</v>
      </c>
      <c r="D123" s="92"/>
      <c r="E123" s="1"/>
    </row>
    <row r="124" spans="1:5" x14ac:dyDescent="0.2">
      <c r="A124" s="3">
        <v>5210</v>
      </c>
      <c r="B124" s="90" t="s">
        <v>181</v>
      </c>
      <c r="C124" s="91">
        <f>SUM(C125:C126)</f>
        <v>0</v>
      </c>
      <c r="D124" s="92" t="str">
        <f t="shared" ref="D124:D126" si="17">IFERROR(C124/$C$124,"")</f>
        <v/>
      </c>
      <c r="E124" s="1"/>
    </row>
    <row r="125" spans="1:5" x14ac:dyDescent="0.2">
      <c r="A125" s="4">
        <v>5211</v>
      </c>
      <c r="B125" s="77" t="s">
        <v>182</v>
      </c>
      <c r="C125" s="93">
        <v>0</v>
      </c>
      <c r="D125" s="92" t="str">
        <f t="shared" si="17"/>
        <v/>
      </c>
      <c r="E125" s="1"/>
    </row>
    <row r="126" spans="1:5" x14ac:dyDescent="0.2">
      <c r="A126" s="4">
        <v>5212</v>
      </c>
      <c r="B126" s="77" t="s">
        <v>183</v>
      </c>
      <c r="C126" s="93">
        <v>0</v>
      </c>
      <c r="D126" s="92" t="str">
        <f t="shared" si="17"/>
        <v/>
      </c>
      <c r="E126" s="1"/>
    </row>
    <row r="127" spans="1:5" x14ac:dyDescent="0.2">
      <c r="A127" s="3">
        <v>5220</v>
      </c>
      <c r="B127" s="90" t="s">
        <v>184</v>
      </c>
      <c r="C127" s="91">
        <f>SUM(C128:C129)</f>
        <v>0</v>
      </c>
      <c r="D127" s="92" t="str">
        <f t="shared" ref="D127:D129" si="18">IFERROR(C127/$C$127,"")</f>
        <v/>
      </c>
      <c r="E127" s="1"/>
    </row>
    <row r="128" spans="1:5" x14ac:dyDescent="0.2">
      <c r="A128" s="4">
        <v>5221</v>
      </c>
      <c r="B128" s="77" t="s">
        <v>185</v>
      </c>
      <c r="C128" s="93">
        <v>0</v>
      </c>
      <c r="D128" s="92" t="str">
        <f t="shared" si="18"/>
        <v/>
      </c>
      <c r="E128" s="1"/>
    </row>
    <row r="129" spans="1:5" x14ac:dyDescent="0.2">
      <c r="A129" s="4">
        <v>5222</v>
      </c>
      <c r="B129" s="77" t="s">
        <v>186</v>
      </c>
      <c r="C129" s="93">
        <v>0</v>
      </c>
      <c r="D129" s="92" t="str">
        <f t="shared" si="18"/>
        <v/>
      </c>
      <c r="E129" s="1"/>
    </row>
    <row r="130" spans="1:5" x14ac:dyDescent="0.2">
      <c r="A130" s="3">
        <v>5230</v>
      </c>
      <c r="B130" s="90" t="s">
        <v>129</v>
      </c>
      <c r="C130" s="91">
        <f>SUM(C131:C132)</f>
        <v>0</v>
      </c>
      <c r="D130" s="92" t="str">
        <f t="shared" ref="D130:D132" si="19">IFERROR(C130/$C$130,"")</f>
        <v/>
      </c>
      <c r="E130" s="1"/>
    </row>
    <row r="131" spans="1:5" x14ac:dyDescent="0.2">
      <c r="A131" s="4">
        <v>5231</v>
      </c>
      <c r="B131" s="77" t="s">
        <v>187</v>
      </c>
      <c r="C131" s="93">
        <v>0</v>
      </c>
      <c r="D131" s="92" t="str">
        <f t="shared" si="19"/>
        <v/>
      </c>
      <c r="E131" s="1"/>
    </row>
    <row r="132" spans="1:5" x14ac:dyDescent="0.2">
      <c r="A132" s="4">
        <v>5232</v>
      </c>
      <c r="B132" s="77" t="s">
        <v>188</v>
      </c>
      <c r="C132" s="93">
        <v>0</v>
      </c>
      <c r="D132" s="92" t="str">
        <f t="shared" si="19"/>
        <v/>
      </c>
      <c r="E132" s="1"/>
    </row>
    <row r="133" spans="1:5" x14ac:dyDescent="0.2">
      <c r="A133" s="3">
        <v>5240</v>
      </c>
      <c r="B133" s="90" t="s">
        <v>189</v>
      </c>
      <c r="C133" s="91">
        <f>SUM(C134:C137)</f>
        <v>16445857.9</v>
      </c>
      <c r="D133" s="92">
        <f t="shared" ref="D133:D137" si="20">IFERROR(C133/$C$133,"")</f>
        <v>1</v>
      </c>
      <c r="E133" s="1"/>
    </row>
    <row r="134" spans="1:5" ht="67.5" x14ac:dyDescent="0.25">
      <c r="A134" s="4">
        <v>5241</v>
      </c>
      <c r="B134" s="77" t="s">
        <v>190</v>
      </c>
      <c r="C134" s="93">
        <v>16445857.9</v>
      </c>
      <c r="D134" s="92">
        <f t="shared" si="20"/>
        <v>1</v>
      </c>
      <c r="E134" s="99" t="s">
        <v>543</v>
      </c>
    </row>
    <row r="135" spans="1:5" x14ac:dyDescent="0.2">
      <c r="A135" s="4">
        <v>5242</v>
      </c>
      <c r="B135" s="77" t="s">
        <v>191</v>
      </c>
      <c r="C135" s="93">
        <v>0</v>
      </c>
      <c r="D135" s="92">
        <f t="shared" si="20"/>
        <v>0</v>
      </c>
      <c r="E135" s="1"/>
    </row>
    <row r="136" spans="1:5" x14ac:dyDescent="0.2">
      <c r="A136" s="4">
        <v>5243</v>
      </c>
      <c r="B136" s="77" t="s">
        <v>192</v>
      </c>
      <c r="C136" s="93">
        <v>0</v>
      </c>
      <c r="D136" s="92">
        <f t="shared" si="20"/>
        <v>0</v>
      </c>
      <c r="E136" s="1"/>
    </row>
    <row r="137" spans="1:5" x14ac:dyDescent="0.2">
      <c r="A137" s="4">
        <v>5244</v>
      </c>
      <c r="B137" s="77" t="s">
        <v>193</v>
      </c>
      <c r="C137" s="93">
        <v>0</v>
      </c>
      <c r="D137" s="92">
        <f t="shared" si="20"/>
        <v>0</v>
      </c>
      <c r="E137" s="1"/>
    </row>
    <row r="138" spans="1:5" x14ac:dyDescent="0.2">
      <c r="A138" s="3">
        <v>5250</v>
      </c>
      <c r="B138" s="90" t="s">
        <v>130</v>
      </c>
      <c r="C138" s="91">
        <f>SUM(C139:C141)</f>
        <v>0</v>
      </c>
      <c r="D138" s="92" t="str">
        <f t="shared" ref="D138:D141" si="21">IFERROR(C138/$C$138,"")</f>
        <v/>
      </c>
      <c r="E138" s="1"/>
    </row>
    <row r="139" spans="1:5" x14ac:dyDescent="0.2">
      <c r="A139" s="4">
        <v>5251</v>
      </c>
      <c r="B139" s="77" t="s">
        <v>194</v>
      </c>
      <c r="C139" s="93">
        <v>0</v>
      </c>
      <c r="D139" s="92" t="str">
        <f t="shared" si="21"/>
        <v/>
      </c>
      <c r="E139" s="1"/>
    </row>
    <row r="140" spans="1:5" x14ac:dyDescent="0.2">
      <c r="A140" s="4">
        <v>5252</v>
      </c>
      <c r="B140" s="77" t="s">
        <v>195</v>
      </c>
      <c r="C140" s="93">
        <v>0</v>
      </c>
      <c r="D140" s="92" t="str">
        <f t="shared" si="21"/>
        <v/>
      </c>
      <c r="E140" s="1"/>
    </row>
    <row r="141" spans="1:5" x14ac:dyDescent="0.2">
      <c r="A141" s="4">
        <v>5259</v>
      </c>
      <c r="B141" s="77" t="s">
        <v>196</v>
      </c>
      <c r="C141" s="93">
        <v>0</v>
      </c>
      <c r="D141" s="92" t="str">
        <f t="shared" si="21"/>
        <v/>
      </c>
      <c r="E141" s="1"/>
    </row>
    <row r="142" spans="1:5" x14ac:dyDescent="0.2">
      <c r="A142" s="3">
        <v>5260</v>
      </c>
      <c r="B142" s="90" t="s">
        <v>197</v>
      </c>
      <c r="C142" s="91">
        <f>SUM(C143:C144)</f>
        <v>0</v>
      </c>
      <c r="D142" s="92" t="str">
        <f t="shared" ref="D142:D144" si="22">IFERROR(C142/$C$142,"")</f>
        <v/>
      </c>
      <c r="E142" s="1"/>
    </row>
    <row r="143" spans="1:5" x14ac:dyDescent="0.2">
      <c r="A143" s="4">
        <v>5261</v>
      </c>
      <c r="B143" s="77" t="s">
        <v>198</v>
      </c>
      <c r="C143" s="93">
        <v>0</v>
      </c>
      <c r="D143" s="92" t="str">
        <f t="shared" si="22"/>
        <v/>
      </c>
      <c r="E143" s="1"/>
    </row>
    <row r="144" spans="1:5" x14ac:dyDescent="0.2">
      <c r="A144" s="4">
        <v>5262</v>
      </c>
      <c r="B144" s="77" t="s">
        <v>199</v>
      </c>
      <c r="C144" s="93">
        <v>0</v>
      </c>
      <c r="D144" s="92" t="str">
        <f t="shared" si="22"/>
        <v/>
      </c>
      <c r="E144" s="1"/>
    </row>
    <row r="145" spans="1:5" x14ac:dyDescent="0.2">
      <c r="A145" s="3">
        <v>5270</v>
      </c>
      <c r="B145" s="90" t="s">
        <v>200</v>
      </c>
      <c r="C145" s="91">
        <f>SUM(C146)</f>
        <v>0</v>
      </c>
      <c r="D145" s="92" t="str">
        <f t="shared" ref="D145:D146" si="23">IFERROR(C145/$C$145,"")</f>
        <v/>
      </c>
      <c r="E145" s="1"/>
    </row>
    <row r="146" spans="1:5" x14ac:dyDescent="0.2">
      <c r="A146" s="4">
        <v>5271</v>
      </c>
      <c r="B146" s="77" t="s">
        <v>201</v>
      </c>
      <c r="C146" s="93">
        <v>0</v>
      </c>
      <c r="D146" s="92" t="str">
        <f t="shared" si="23"/>
        <v/>
      </c>
      <c r="E146" s="1"/>
    </row>
    <row r="147" spans="1:5" x14ac:dyDescent="0.2">
      <c r="A147" s="3">
        <v>5280</v>
      </c>
      <c r="B147" s="90" t="s">
        <v>202</v>
      </c>
      <c r="C147" s="91">
        <f>SUM(C148:C152)</f>
        <v>0</v>
      </c>
      <c r="D147" s="92" t="str">
        <f t="shared" ref="D147:D152" si="24">IFERROR(C147/$C$147,"")</f>
        <v/>
      </c>
      <c r="E147" s="1"/>
    </row>
    <row r="148" spans="1:5" x14ac:dyDescent="0.2">
      <c r="A148" s="4">
        <v>5281</v>
      </c>
      <c r="B148" s="77" t="s">
        <v>203</v>
      </c>
      <c r="C148" s="93">
        <v>0</v>
      </c>
      <c r="D148" s="92" t="str">
        <f t="shared" si="24"/>
        <v/>
      </c>
      <c r="E148" s="1"/>
    </row>
    <row r="149" spans="1:5" x14ac:dyDescent="0.2">
      <c r="A149" s="4">
        <v>5282</v>
      </c>
      <c r="B149" s="77" t="s">
        <v>204</v>
      </c>
      <c r="C149" s="93">
        <v>0</v>
      </c>
      <c r="D149" s="92" t="str">
        <f t="shared" si="24"/>
        <v/>
      </c>
      <c r="E149" s="1"/>
    </row>
    <row r="150" spans="1:5" x14ac:dyDescent="0.2">
      <c r="A150" s="4">
        <v>5283</v>
      </c>
      <c r="B150" s="77" t="s">
        <v>205</v>
      </c>
      <c r="C150" s="93">
        <v>0</v>
      </c>
      <c r="D150" s="92" t="str">
        <f t="shared" si="24"/>
        <v/>
      </c>
      <c r="E150" s="1"/>
    </row>
    <row r="151" spans="1:5" x14ac:dyDescent="0.2">
      <c r="A151" s="4">
        <v>5284</v>
      </c>
      <c r="B151" s="77" t="s">
        <v>206</v>
      </c>
      <c r="C151" s="93">
        <v>0</v>
      </c>
      <c r="D151" s="92" t="str">
        <f t="shared" si="24"/>
        <v/>
      </c>
      <c r="E151" s="1"/>
    </row>
    <row r="152" spans="1:5" x14ac:dyDescent="0.2">
      <c r="A152" s="4">
        <v>5285</v>
      </c>
      <c r="B152" s="77" t="s">
        <v>207</v>
      </c>
      <c r="C152" s="93">
        <v>0</v>
      </c>
      <c r="D152" s="92" t="str">
        <f t="shared" si="24"/>
        <v/>
      </c>
      <c r="E152" s="1"/>
    </row>
    <row r="153" spans="1:5" x14ac:dyDescent="0.2">
      <c r="A153" s="3">
        <v>5290</v>
      </c>
      <c r="B153" s="90" t="s">
        <v>208</v>
      </c>
      <c r="C153" s="91">
        <f>SUM(C154:C155)</f>
        <v>0</v>
      </c>
      <c r="D153" s="92" t="str">
        <f t="shared" ref="D153:D155" si="25">IFERROR(C153/$C$153,"")</f>
        <v/>
      </c>
      <c r="E153" s="1"/>
    </row>
    <row r="154" spans="1:5" x14ac:dyDescent="0.2">
      <c r="A154" s="4">
        <v>5291</v>
      </c>
      <c r="B154" s="77" t="s">
        <v>209</v>
      </c>
      <c r="C154" s="93">
        <v>0</v>
      </c>
      <c r="D154" s="92" t="str">
        <f t="shared" si="25"/>
        <v/>
      </c>
      <c r="E154" s="1"/>
    </row>
    <row r="155" spans="1:5" x14ac:dyDescent="0.2">
      <c r="A155" s="4">
        <v>5292</v>
      </c>
      <c r="B155" s="77" t="s">
        <v>210</v>
      </c>
      <c r="C155" s="93">
        <v>0</v>
      </c>
      <c r="D155" s="92" t="str">
        <f t="shared" si="25"/>
        <v/>
      </c>
      <c r="E155" s="1"/>
    </row>
    <row r="156" spans="1:5" x14ac:dyDescent="0.2">
      <c r="A156" s="3">
        <v>5300</v>
      </c>
      <c r="B156" s="90" t="s">
        <v>211</v>
      </c>
      <c r="C156" s="91">
        <f>SUM(C157+C160+C163)</f>
        <v>0</v>
      </c>
      <c r="D156" s="92"/>
      <c r="E156" s="1"/>
    </row>
    <row r="157" spans="1:5" x14ac:dyDescent="0.2">
      <c r="A157" s="3">
        <v>5310</v>
      </c>
      <c r="B157" s="90" t="s">
        <v>122</v>
      </c>
      <c r="C157" s="91">
        <f>SUM(C158:C159)</f>
        <v>0</v>
      </c>
      <c r="D157" s="92" t="str">
        <f t="shared" ref="D157:D159" si="26">IFERROR(C157/$C$157,"")</f>
        <v/>
      </c>
      <c r="E157" s="1"/>
    </row>
    <row r="158" spans="1:5" x14ac:dyDescent="0.2">
      <c r="A158" s="4">
        <v>5311</v>
      </c>
      <c r="B158" s="77" t="s">
        <v>212</v>
      </c>
      <c r="C158" s="93">
        <v>0</v>
      </c>
      <c r="D158" s="92" t="str">
        <f t="shared" si="26"/>
        <v/>
      </c>
      <c r="E158" s="1"/>
    </row>
    <row r="159" spans="1:5" x14ac:dyDescent="0.2">
      <c r="A159" s="4">
        <v>5312</v>
      </c>
      <c r="B159" s="77" t="s">
        <v>213</v>
      </c>
      <c r="C159" s="93">
        <v>0</v>
      </c>
      <c r="D159" s="92" t="str">
        <f t="shared" si="26"/>
        <v/>
      </c>
      <c r="E159" s="1"/>
    </row>
    <row r="160" spans="1:5" x14ac:dyDescent="0.2">
      <c r="A160" s="3">
        <v>5320</v>
      </c>
      <c r="B160" s="90" t="s">
        <v>123</v>
      </c>
      <c r="C160" s="91">
        <f>SUM(C161:C162)</f>
        <v>0</v>
      </c>
      <c r="D160" s="92" t="str">
        <f t="shared" ref="D160:D162" si="27">IFERROR(C160/$C$160,"")</f>
        <v/>
      </c>
      <c r="E160" s="1"/>
    </row>
    <row r="161" spans="1:5" x14ac:dyDescent="0.2">
      <c r="A161" s="4">
        <v>5321</v>
      </c>
      <c r="B161" s="77" t="s">
        <v>214</v>
      </c>
      <c r="C161" s="93">
        <v>0</v>
      </c>
      <c r="D161" s="92" t="str">
        <f t="shared" si="27"/>
        <v/>
      </c>
      <c r="E161" s="1"/>
    </row>
    <row r="162" spans="1:5" x14ac:dyDescent="0.2">
      <c r="A162" s="4">
        <v>5322</v>
      </c>
      <c r="B162" s="77" t="s">
        <v>215</v>
      </c>
      <c r="C162" s="93">
        <v>0</v>
      </c>
      <c r="D162" s="92" t="str">
        <f t="shared" si="27"/>
        <v/>
      </c>
      <c r="E162" s="1"/>
    </row>
    <row r="163" spans="1:5" x14ac:dyDescent="0.2">
      <c r="A163" s="3">
        <v>5330</v>
      </c>
      <c r="B163" s="90" t="s">
        <v>124</v>
      </c>
      <c r="C163" s="91">
        <f>SUM(C164:C165)</f>
        <v>0</v>
      </c>
      <c r="D163" s="92" t="str">
        <f t="shared" ref="D163:D165" si="28">IFERROR(C163/$C$163,"")</f>
        <v/>
      </c>
      <c r="E163" s="1"/>
    </row>
    <row r="164" spans="1:5" x14ac:dyDescent="0.2">
      <c r="A164" s="4">
        <v>5331</v>
      </c>
      <c r="B164" s="77" t="s">
        <v>216</v>
      </c>
      <c r="C164" s="93">
        <v>0</v>
      </c>
      <c r="D164" s="92" t="str">
        <f t="shared" si="28"/>
        <v/>
      </c>
      <c r="E164" s="1"/>
    </row>
    <row r="165" spans="1:5" x14ac:dyDescent="0.2">
      <c r="A165" s="4">
        <v>5332</v>
      </c>
      <c r="B165" s="77" t="s">
        <v>217</v>
      </c>
      <c r="C165" s="93">
        <v>0</v>
      </c>
      <c r="D165" s="92" t="str">
        <f t="shared" si="28"/>
        <v/>
      </c>
      <c r="E165" s="1"/>
    </row>
    <row r="166" spans="1:5" x14ac:dyDescent="0.2">
      <c r="A166" s="3">
        <v>5400</v>
      </c>
      <c r="B166" s="90" t="s">
        <v>218</v>
      </c>
      <c r="C166" s="91">
        <f>SUM(C167+C170+C173+C176+C178)</f>
        <v>0</v>
      </c>
      <c r="D166" s="92"/>
      <c r="E166" s="1"/>
    </row>
    <row r="167" spans="1:5" x14ac:dyDescent="0.2">
      <c r="A167" s="3">
        <v>5410</v>
      </c>
      <c r="B167" s="90" t="s">
        <v>219</v>
      </c>
      <c r="C167" s="91">
        <f>SUM(C168:C169)</f>
        <v>0</v>
      </c>
      <c r="D167" s="92" t="str">
        <f t="shared" ref="D167:D169" si="29">IFERROR(C167/$C$167,"")</f>
        <v/>
      </c>
      <c r="E167" s="1"/>
    </row>
    <row r="168" spans="1:5" x14ac:dyDescent="0.2">
      <c r="A168" s="4">
        <v>5411</v>
      </c>
      <c r="B168" s="77" t="s">
        <v>220</v>
      </c>
      <c r="C168" s="93">
        <v>0</v>
      </c>
      <c r="D168" s="92" t="str">
        <f t="shared" si="29"/>
        <v/>
      </c>
      <c r="E168" s="1"/>
    </row>
    <row r="169" spans="1:5" x14ac:dyDescent="0.2">
      <c r="A169" s="4">
        <v>5412</v>
      </c>
      <c r="B169" s="77" t="s">
        <v>221</v>
      </c>
      <c r="C169" s="93">
        <v>0</v>
      </c>
      <c r="D169" s="92" t="str">
        <f t="shared" si="29"/>
        <v/>
      </c>
      <c r="E169" s="1"/>
    </row>
    <row r="170" spans="1:5" x14ac:dyDescent="0.2">
      <c r="A170" s="3">
        <v>5420</v>
      </c>
      <c r="B170" s="90" t="s">
        <v>222</v>
      </c>
      <c r="C170" s="91">
        <f>SUM(C171:C172)</f>
        <v>0</v>
      </c>
      <c r="D170" s="92" t="str">
        <f t="shared" ref="D170:D172" si="30">IFERROR(C170/$C$170,"")</f>
        <v/>
      </c>
      <c r="E170" s="1"/>
    </row>
    <row r="171" spans="1:5" x14ac:dyDescent="0.2">
      <c r="A171" s="4">
        <v>5421</v>
      </c>
      <c r="B171" s="77" t="s">
        <v>223</v>
      </c>
      <c r="C171" s="93">
        <v>0</v>
      </c>
      <c r="D171" s="92" t="str">
        <f t="shared" si="30"/>
        <v/>
      </c>
      <c r="E171" s="1"/>
    </row>
    <row r="172" spans="1:5" x14ac:dyDescent="0.2">
      <c r="A172" s="4">
        <v>5422</v>
      </c>
      <c r="B172" s="77" t="s">
        <v>224</v>
      </c>
      <c r="C172" s="93">
        <v>0</v>
      </c>
      <c r="D172" s="92" t="str">
        <f t="shared" si="30"/>
        <v/>
      </c>
      <c r="E172" s="1"/>
    </row>
    <row r="173" spans="1:5" x14ac:dyDescent="0.2">
      <c r="A173" s="3">
        <v>5430</v>
      </c>
      <c r="B173" s="90" t="s">
        <v>225</v>
      </c>
      <c r="C173" s="91">
        <f>SUM(C174:C175)</f>
        <v>0</v>
      </c>
      <c r="D173" s="92" t="str">
        <f t="shared" ref="D173:D175" si="31">IFERROR(C173/$C$173,"")</f>
        <v/>
      </c>
      <c r="E173" s="1"/>
    </row>
    <row r="174" spans="1:5" x14ac:dyDescent="0.2">
      <c r="A174" s="4">
        <v>5431</v>
      </c>
      <c r="B174" s="77" t="s">
        <v>226</v>
      </c>
      <c r="C174" s="93">
        <v>0</v>
      </c>
      <c r="D174" s="92" t="str">
        <f t="shared" si="31"/>
        <v/>
      </c>
      <c r="E174" s="1"/>
    </row>
    <row r="175" spans="1:5" x14ac:dyDescent="0.2">
      <c r="A175" s="4">
        <v>5432</v>
      </c>
      <c r="B175" s="77" t="s">
        <v>227</v>
      </c>
      <c r="C175" s="93">
        <v>0</v>
      </c>
      <c r="D175" s="92" t="str">
        <f t="shared" si="31"/>
        <v/>
      </c>
      <c r="E175" s="1"/>
    </row>
    <row r="176" spans="1:5" x14ac:dyDescent="0.2">
      <c r="A176" s="3">
        <v>5440</v>
      </c>
      <c r="B176" s="90" t="s">
        <v>228</v>
      </c>
      <c r="C176" s="91">
        <f>SUM(C177)</f>
        <v>0</v>
      </c>
      <c r="D176" s="92" t="str">
        <f t="shared" ref="D176:D177" si="32">IFERROR(C176/$C$176,"")</f>
        <v/>
      </c>
      <c r="E176" s="1"/>
    </row>
    <row r="177" spans="1:5" x14ac:dyDescent="0.2">
      <c r="A177" s="4">
        <v>5441</v>
      </c>
      <c r="B177" s="77" t="s">
        <v>228</v>
      </c>
      <c r="C177" s="93">
        <v>0</v>
      </c>
      <c r="D177" s="92" t="str">
        <f t="shared" si="32"/>
        <v/>
      </c>
      <c r="E177" s="1"/>
    </row>
    <row r="178" spans="1:5" x14ac:dyDescent="0.2">
      <c r="A178" s="3">
        <v>5450</v>
      </c>
      <c r="B178" s="90" t="s">
        <v>229</v>
      </c>
      <c r="C178" s="91">
        <f>SUM(C179:C180)</f>
        <v>0</v>
      </c>
      <c r="D178" s="92" t="str">
        <f t="shared" ref="D178:D180" si="33">IFERROR(C178/$C$178,"")</f>
        <v/>
      </c>
      <c r="E178" s="1"/>
    </row>
    <row r="179" spans="1:5" x14ac:dyDescent="0.2">
      <c r="A179" s="4">
        <v>5451</v>
      </c>
      <c r="B179" s="77" t="s">
        <v>230</v>
      </c>
      <c r="C179" s="93">
        <v>0</v>
      </c>
      <c r="D179" s="92" t="str">
        <f t="shared" si="33"/>
        <v/>
      </c>
      <c r="E179" s="1"/>
    </row>
    <row r="180" spans="1:5" x14ac:dyDescent="0.2">
      <c r="A180" s="4">
        <v>5452</v>
      </c>
      <c r="B180" s="77" t="s">
        <v>231</v>
      </c>
      <c r="C180" s="93">
        <v>0</v>
      </c>
      <c r="D180" s="92" t="str">
        <f t="shared" si="33"/>
        <v/>
      </c>
      <c r="E180" s="1"/>
    </row>
    <row r="181" spans="1:5" x14ac:dyDescent="0.2">
      <c r="A181" s="3">
        <v>5500</v>
      </c>
      <c r="B181" s="90" t="s">
        <v>232</v>
      </c>
      <c r="C181" s="91">
        <f>SUM(C182+C191+C194+C200)</f>
        <v>30429542.780000001</v>
      </c>
      <c r="D181" s="92"/>
      <c r="E181" s="1"/>
    </row>
    <row r="182" spans="1:5" x14ac:dyDescent="0.2">
      <c r="A182" s="3">
        <v>5510</v>
      </c>
      <c r="B182" s="90" t="s">
        <v>233</v>
      </c>
      <c r="C182" s="91">
        <f>SUM(C183:C190)</f>
        <v>30429504.640000001</v>
      </c>
      <c r="D182" s="92">
        <f t="shared" ref="D182:D190" si="34">IFERROR(C182/$C$182,"")</f>
        <v>1</v>
      </c>
      <c r="E182" s="1"/>
    </row>
    <row r="183" spans="1:5" x14ac:dyDescent="0.2">
      <c r="A183" s="4">
        <v>5511</v>
      </c>
      <c r="B183" s="77" t="s">
        <v>234</v>
      </c>
      <c r="C183" s="93">
        <v>0</v>
      </c>
      <c r="D183" s="92">
        <f t="shared" si="34"/>
        <v>0</v>
      </c>
      <c r="E183" s="1"/>
    </row>
    <row r="184" spans="1:5" x14ac:dyDescent="0.2">
      <c r="A184" s="4">
        <v>5512</v>
      </c>
      <c r="B184" s="77" t="s">
        <v>235</v>
      </c>
      <c r="C184" s="93">
        <v>0</v>
      </c>
      <c r="D184" s="92">
        <f t="shared" si="34"/>
        <v>0</v>
      </c>
      <c r="E184" s="1"/>
    </row>
    <row r="185" spans="1:5" ht="22.5" x14ac:dyDescent="0.25">
      <c r="A185" s="4">
        <v>5513</v>
      </c>
      <c r="B185" s="77" t="s">
        <v>236</v>
      </c>
      <c r="C185" s="93">
        <v>20078826.260000002</v>
      </c>
      <c r="D185" s="92">
        <f t="shared" si="34"/>
        <v>0.65984729286740051</v>
      </c>
      <c r="E185" s="99" t="s">
        <v>544</v>
      </c>
    </row>
    <row r="186" spans="1:5" x14ac:dyDescent="0.2">
      <c r="A186" s="4">
        <v>5514</v>
      </c>
      <c r="B186" s="77" t="s">
        <v>237</v>
      </c>
      <c r="C186" s="93">
        <v>0</v>
      </c>
      <c r="D186" s="92">
        <f t="shared" si="34"/>
        <v>0</v>
      </c>
      <c r="E186" s="1"/>
    </row>
    <row r="187" spans="1:5" ht="22.5" x14ac:dyDescent="0.25">
      <c r="A187" s="4">
        <v>5515</v>
      </c>
      <c r="B187" s="77" t="s">
        <v>238</v>
      </c>
      <c r="C187" s="93">
        <v>9987192.8599999994</v>
      </c>
      <c r="D187" s="92">
        <f t="shared" si="34"/>
        <v>0.32820753995685154</v>
      </c>
      <c r="E187" s="100" t="s">
        <v>545</v>
      </c>
    </row>
    <row r="188" spans="1:5" x14ac:dyDescent="0.2">
      <c r="A188" s="4">
        <v>5516</v>
      </c>
      <c r="B188" s="77" t="s">
        <v>239</v>
      </c>
      <c r="C188" s="93">
        <v>0</v>
      </c>
      <c r="D188" s="92">
        <f t="shared" si="34"/>
        <v>0</v>
      </c>
      <c r="E188" s="1"/>
    </row>
    <row r="189" spans="1:5" x14ac:dyDescent="0.2">
      <c r="A189" s="4">
        <v>5517</v>
      </c>
      <c r="B189" s="77" t="s">
        <v>240</v>
      </c>
      <c r="C189" s="93">
        <v>193850.11</v>
      </c>
      <c r="D189" s="92">
        <f t="shared" si="34"/>
        <v>6.3704655167202877E-3</v>
      </c>
      <c r="E189" s="1"/>
    </row>
    <row r="190" spans="1:5" x14ac:dyDescent="0.2">
      <c r="A190" s="4">
        <v>5518</v>
      </c>
      <c r="B190" s="77" t="s">
        <v>241</v>
      </c>
      <c r="C190" s="93">
        <v>169635.41</v>
      </c>
      <c r="D190" s="92">
        <f t="shared" si="34"/>
        <v>5.5747016590277296E-3</v>
      </c>
      <c r="E190" s="1"/>
    </row>
    <row r="191" spans="1:5" x14ac:dyDescent="0.2">
      <c r="A191" s="3">
        <v>5520</v>
      </c>
      <c r="B191" s="90" t="s">
        <v>242</v>
      </c>
      <c r="C191" s="91">
        <f>SUM(C192:C193)</f>
        <v>0</v>
      </c>
      <c r="D191" s="92" t="str">
        <f t="shared" ref="D191:D193" si="35">IFERROR(C191/$C$191,"")</f>
        <v/>
      </c>
      <c r="E191" s="1"/>
    </row>
    <row r="192" spans="1:5" x14ac:dyDescent="0.2">
      <c r="A192" s="4">
        <v>5521</v>
      </c>
      <c r="B192" s="77" t="s">
        <v>243</v>
      </c>
      <c r="C192" s="93">
        <v>0</v>
      </c>
      <c r="D192" s="92" t="str">
        <f t="shared" si="35"/>
        <v/>
      </c>
      <c r="E192" s="1"/>
    </row>
    <row r="193" spans="1:5" x14ac:dyDescent="0.2">
      <c r="A193" s="4">
        <v>5522</v>
      </c>
      <c r="B193" s="77" t="s">
        <v>244</v>
      </c>
      <c r="C193" s="93">
        <v>0</v>
      </c>
      <c r="D193" s="92" t="str">
        <f t="shared" si="35"/>
        <v/>
      </c>
      <c r="E193" s="1"/>
    </row>
    <row r="194" spans="1:5" x14ac:dyDescent="0.2">
      <c r="A194" s="3">
        <v>5530</v>
      </c>
      <c r="B194" s="90" t="s">
        <v>245</v>
      </c>
      <c r="C194" s="91">
        <f>SUM(C195:C199)</f>
        <v>38.14</v>
      </c>
      <c r="D194" s="92">
        <f t="shared" ref="D194:D199" si="36">IFERROR(C194/$C$194,"")</f>
        <v>1</v>
      </c>
      <c r="E194" s="1"/>
    </row>
    <row r="195" spans="1:5" x14ac:dyDescent="0.2">
      <c r="A195" s="4">
        <v>5531</v>
      </c>
      <c r="B195" s="77" t="s">
        <v>246</v>
      </c>
      <c r="C195" s="93">
        <v>0</v>
      </c>
      <c r="D195" s="92">
        <f t="shared" si="36"/>
        <v>0</v>
      </c>
      <c r="E195" s="1"/>
    </row>
    <row r="196" spans="1:5" x14ac:dyDescent="0.2">
      <c r="A196" s="4">
        <v>5532</v>
      </c>
      <c r="B196" s="77" t="s">
        <v>247</v>
      </c>
      <c r="C196" s="93">
        <v>0</v>
      </c>
      <c r="D196" s="92">
        <f t="shared" si="36"/>
        <v>0</v>
      </c>
      <c r="E196" s="1"/>
    </row>
    <row r="197" spans="1:5" x14ac:dyDescent="0.2">
      <c r="A197" s="4">
        <v>5533</v>
      </c>
      <c r="B197" s="77" t="s">
        <v>248</v>
      </c>
      <c r="C197" s="93">
        <v>0</v>
      </c>
      <c r="D197" s="92">
        <f t="shared" si="36"/>
        <v>0</v>
      </c>
      <c r="E197" s="1"/>
    </row>
    <row r="198" spans="1:5" x14ac:dyDescent="0.2">
      <c r="A198" s="4">
        <v>5534</v>
      </c>
      <c r="B198" s="77" t="s">
        <v>249</v>
      </c>
      <c r="C198" s="93">
        <v>0</v>
      </c>
      <c r="D198" s="92">
        <f t="shared" si="36"/>
        <v>0</v>
      </c>
      <c r="E198" s="1"/>
    </row>
    <row r="199" spans="1:5" x14ac:dyDescent="0.2">
      <c r="A199" s="4">
        <v>5535</v>
      </c>
      <c r="B199" s="77" t="s">
        <v>250</v>
      </c>
      <c r="C199" s="93">
        <v>38.14</v>
      </c>
      <c r="D199" s="92">
        <f t="shared" si="36"/>
        <v>1</v>
      </c>
      <c r="E199" s="1"/>
    </row>
    <row r="200" spans="1:5" x14ac:dyDescent="0.2">
      <c r="A200" s="3">
        <v>5590</v>
      </c>
      <c r="B200" s="90" t="s">
        <v>251</v>
      </c>
      <c r="C200" s="91">
        <f>SUM(C201:C209)</f>
        <v>0</v>
      </c>
      <c r="D200" s="92" t="str">
        <f t="shared" ref="D200:D209" si="37">IFERROR(C200/$C$200,"")</f>
        <v/>
      </c>
      <c r="E200" s="1"/>
    </row>
    <row r="201" spans="1:5" x14ac:dyDescent="0.2">
      <c r="A201" s="4">
        <v>5591</v>
      </c>
      <c r="B201" s="77" t="s">
        <v>252</v>
      </c>
      <c r="C201" s="93">
        <v>0</v>
      </c>
      <c r="D201" s="92" t="str">
        <f t="shared" si="37"/>
        <v/>
      </c>
      <c r="E201" s="1"/>
    </row>
    <row r="202" spans="1:5" x14ac:dyDescent="0.2">
      <c r="A202" s="4">
        <v>5592</v>
      </c>
      <c r="B202" s="77" t="s">
        <v>253</v>
      </c>
      <c r="C202" s="93">
        <v>0</v>
      </c>
      <c r="D202" s="92" t="str">
        <f t="shared" si="37"/>
        <v/>
      </c>
      <c r="E202" s="1"/>
    </row>
    <row r="203" spans="1:5" x14ac:dyDescent="0.2">
      <c r="A203" s="4">
        <v>5593</v>
      </c>
      <c r="B203" s="77" t="s">
        <v>254</v>
      </c>
      <c r="C203" s="93">
        <v>0</v>
      </c>
      <c r="D203" s="92" t="str">
        <f t="shared" si="37"/>
        <v/>
      </c>
      <c r="E203" s="1"/>
    </row>
    <row r="204" spans="1:5" x14ac:dyDescent="0.2">
      <c r="A204" s="4">
        <v>5594</v>
      </c>
      <c r="B204" s="77" t="s">
        <v>255</v>
      </c>
      <c r="C204" s="93">
        <v>0</v>
      </c>
      <c r="D204" s="92" t="str">
        <f t="shared" si="37"/>
        <v/>
      </c>
      <c r="E204" s="1"/>
    </row>
    <row r="205" spans="1:5" x14ac:dyDescent="0.2">
      <c r="A205" s="4">
        <v>5595</v>
      </c>
      <c r="B205" s="77" t="s">
        <v>256</v>
      </c>
      <c r="C205" s="93">
        <v>0</v>
      </c>
      <c r="D205" s="92" t="str">
        <f t="shared" si="37"/>
        <v/>
      </c>
      <c r="E205" s="1"/>
    </row>
    <row r="206" spans="1:5" x14ac:dyDescent="0.2">
      <c r="A206" s="4">
        <v>5596</v>
      </c>
      <c r="B206" s="77" t="s">
        <v>148</v>
      </c>
      <c r="C206" s="93">
        <v>0</v>
      </c>
      <c r="D206" s="92" t="str">
        <f t="shared" si="37"/>
        <v/>
      </c>
      <c r="E206" s="1"/>
    </row>
    <row r="207" spans="1:5" x14ac:dyDescent="0.2">
      <c r="A207" s="4">
        <v>5597</v>
      </c>
      <c r="B207" s="77" t="s">
        <v>257</v>
      </c>
      <c r="C207" s="93">
        <v>0</v>
      </c>
      <c r="D207" s="92" t="str">
        <f t="shared" si="37"/>
        <v/>
      </c>
      <c r="E207" s="1"/>
    </row>
    <row r="208" spans="1:5" x14ac:dyDescent="0.2">
      <c r="A208" s="4">
        <v>5598</v>
      </c>
      <c r="B208" s="77" t="s">
        <v>258</v>
      </c>
      <c r="C208" s="93">
        <v>0</v>
      </c>
      <c r="D208" s="92" t="str">
        <f t="shared" si="37"/>
        <v/>
      </c>
      <c r="E208" s="1"/>
    </row>
    <row r="209" spans="1:5" x14ac:dyDescent="0.2">
      <c r="A209" s="4">
        <v>5599</v>
      </c>
      <c r="B209" s="77" t="s">
        <v>259</v>
      </c>
      <c r="C209" s="93">
        <v>0</v>
      </c>
      <c r="D209" s="92" t="str">
        <f t="shared" si="37"/>
        <v/>
      </c>
      <c r="E209" s="1"/>
    </row>
    <row r="210" spans="1:5" x14ac:dyDescent="0.2">
      <c r="A210" s="3">
        <v>5600</v>
      </c>
      <c r="B210" s="90" t="s">
        <v>260</v>
      </c>
      <c r="C210" s="91">
        <f>SUM(C211)</f>
        <v>0</v>
      </c>
      <c r="D210" s="92"/>
      <c r="E210" s="1"/>
    </row>
    <row r="211" spans="1:5" x14ac:dyDescent="0.2">
      <c r="A211" s="3">
        <v>5610</v>
      </c>
      <c r="B211" s="90" t="s">
        <v>261</v>
      </c>
      <c r="C211" s="91">
        <f>SUM(C212)</f>
        <v>0</v>
      </c>
      <c r="D211" s="92" t="str">
        <f t="shared" ref="D211:D212" si="38">IFERROR(C211/$C$211,"")</f>
        <v/>
      </c>
      <c r="E211" s="1"/>
    </row>
    <row r="212" spans="1:5" x14ac:dyDescent="0.2">
      <c r="A212" s="4">
        <v>5611</v>
      </c>
      <c r="B212" s="77" t="s">
        <v>262</v>
      </c>
      <c r="C212" s="93">
        <v>0</v>
      </c>
      <c r="D212" s="92" t="str">
        <f t="shared" si="38"/>
        <v/>
      </c>
      <c r="E212" s="1"/>
    </row>
    <row r="213" spans="1:5" x14ac:dyDescent="0.25">
      <c r="A213" s="72"/>
      <c r="B213" s="72"/>
      <c r="C213" s="72"/>
      <c r="D213" s="88"/>
      <c r="E213" s="72"/>
    </row>
    <row r="214" spans="1:5" x14ac:dyDescent="0.25">
      <c r="A214" s="83" t="s">
        <v>65</v>
      </c>
      <c r="C214" s="72"/>
      <c r="D214" s="88"/>
      <c r="E214" s="72"/>
    </row>
    <row r="215" spans="1:5" x14ac:dyDescent="0.25"/>
    <row r="216" spans="1:5" x14ac:dyDescent="0.2">
      <c r="A216" s="52"/>
      <c r="B216" s="52"/>
      <c r="C216" s="52"/>
      <c r="D216" s="52"/>
    </row>
    <row r="217" spans="1:5" x14ac:dyDescent="0.2">
      <c r="A217" s="52"/>
      <c r="B217" s="52"/>
      <c r="C217" s="52"/>
      <c r="D217" s="52"/>
    </row>
    <row r="218" spans="1:5" x14ac:dyDescent="0.2">
      <c r="A218" s="52"/>
      <c r="B218" s="52"/>
      <c r="C218" s="52"/>
      <c r="D218" s="52"/>
    </row>
    <row r="219" spans="1:5" x14ac:dyDescent="0.2">
      <c r="A219" s="52"/>
      <c r="B219" s="52"/>
      <c r="C219" s="52"/>
      <c r="D219" s="52"/>
    </row>
    <row r="220" spans="1:5" x14ac:dyDescent="0.2">
      <c r="A220" s="52"/>
      <c r="B220" s="52"/>
      <c r="C220" s="52"/>
      <c r="D220" s="52"/>
    </row>
    <row r="221" spans="1:5" x14ac:dyDescent="0.2">
      <c r="A221" s="52"/>
      <c r="B221" s="52"/>
      <c r="C221" s="52"/>
      <c r="D221" s="52"/>
    </row>
    <row r="222" spans="1:5" x14ac:dyDescent="0.2">
      <c r="A222" s="52"/>
      <c r="B222" s="52"/>
      <c r="C222" s="52"/>
      <c r="D222" s="52"/>
    </row>
    <row r="223" spans="1:5" hidden="1" x14ac:dyDescent="0.2">
      <c r="A223" s="52"/>
      <c r="B223" s="52"/>
      <c r="C223" s="52"/>
      <c r="D223" s="52"/>
    </row>
    <row r="224" spans="1:5" hidden="1" x14ac:dyDescent="0.2">
      <c r="A224" s="52"/>
      <c r="B224" s="52"/>
      <c r="C224" s="52"/>
      <c r="D224" s="52"/>
    </row>
  </sheetData>
  <autoFilter ref="A93:C212" xr:uid="{00000000-0009-0000-0000-000002000000}"/>
  <mergeCells count="7">
    <mergeCell ref="A7:E7"/>
    <mergeCell ref="A92:E92"/>
    <mergeCell ref="A1:C1"/>
    <mergeCell ref="A2:C2"/>
    <mergeCell ref="A3:C3"/>
    <mergeCell ref="A4:C4"/>
    <mergeCell ref="A5:E5"/>
  </mergeCells>
  <pageMargins left="0.62992125984251968" right="0.23622047244094491" top="0.35433070866141736" bottom="0.31496062992125984" header="0.31496062992125984" footer="0.31496062992125984"/>
  <pageSetup scale="60" fitToHeight="3" orientation="landscape" r:id="rId1"/>
  <headerFooter>
    <oddFooter>&amp;R
Página &amp;P de &amp;N</oddFooter>
  </headerFooter>
  <rowBreaks count="4" manualBreakCount="4">
    <brk id="56" max="4" man="1"/>
    <brk id="107" max="4" man="1"/>
    <brk id="146" max="4" man="1"/>
    <brk id="197"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82"/>
  <sheetViews>
    <sheetView showGridLines="0" zoomScaleNormal="100" workbookViewId="0">
      <selection activeCell="J11" sqref="J11"/>
    </sheetView>
  </sheetViews>
  <sheetFormatPr baseColWidth="10" defaultColWidth="0" defaultRowHeight="15" zeroHeight="1" x14ac:dyDescent="0.25"/>
  <cols>
    <col min="1" max="1" width="10" style="71" customWidth="1"/>
    <col min="2" max="2" width="64.5703125" style="71" customWidth="1"/>
    <col min="3" max="3" width="16.42578125" style="71" customWidth="1"/>
    <col min="4" max="4" width="19.140625" style="71" customWidth="1"/>
    <col min="5" max="5" width="24.5703125" style="71" customWidth="1"/>
    <col min="6" max="6" width="22.85546875" style="71" customWidth="1"/>
    <col min="7" max="8" width="16.85546875" style="71" customWidth="1"/>
    <col min="9" max="9" width="13.85546875" style="71" customWidth="1"/>
    <col min="10" max="10" width="23.85546875" style="71" customWidth="1"/>
    <col min="11" max="12" width="9.140625" style="71" customWidth="1"/>
    <col min="13" max="26" width="9.140625" style="71" hidden="1"/>
    <col min="27" max="16384" width="14.42578125" style="71" hidden="1"/>
  </cols>
  <sheetData>
    <row r="1" spans="1:8" x14ac:dyDescent="0.25">
      <c r="A1" s="125" t="str">
        <f>'Notas a los Edos Financieros'!A1</f>
        <v>Poder Legislativo del Estado de Guanajuato</v>
      </c>
      <c r="B1" s="115"/>
      <c r="C1" s="115"/>
      <c r="D1" s="115"/>
      <c r="E1" s="115"/>
      <c r="F1" s="115"/>
      <c r="G1" s="36" t="s">
        <v>0</v>
      </c>
      <c r="H1" s="51">
        <f>'Notas a los Edos Financieros'!D1</f>
        <v>2026</v>
      </c>
    </row>
    <row r="2" spans="1:8" x14ac:dyDescent="0.25">
      <c r="A2" s="125" t="s">
        <v>263</v>
      </c>
      <c r="B2" s="115"/>
      <c r="C2" s="115"/>
      <c r="D2" s="115"/>
      <c r="E2" s="115"/>
      <c r="F2" s="115"/>
      <c r="G2" s="36" t="s">
        <v>2</v>
      </c>
      <c r="H2" s="51" t="str">
        <f>'Notas a los Edos Financieros'!D2</f>
        <v>Trimestral</v>
      </c>
    </row>
    <row r="3" spans="1:8" x14ac:dyDescent="0.25">
      <c r="A3" s="125" t="str">
        <f>'Notas a los Edos Financieros'!A3</f>
        <v>Del 01 de enero al 30 de junio de 2026</v>
      </c>
      <c r="B3" s="115"/>
      <c r="C3" s="115"/>
      <c r="D3" s="115"/>
      <c r="E3" s="115"/>
      <c r="F3" s="115"/>
      <c r="G3" s="36" t="s">
        <v>3</v>
      </c>
      <c r="H3" s="51">
        <f>'Notas a los Edos Financieros'!D3</f>
        <v>2</v>
      </c>
    </row>
    <row r="4" spans="1:8" x14ac:dyDescent="0.25">
      <c r="A4" s="114" t="s">
        <v>4</v>
      </c>
      <c r="B4" s="115"/>
      <c r="C4" s="115"/>
      <c r="D4" s="115"/>
      <c r="E4" s="115"/>
      <c r="F4" s="115"/>
      <c r="G4" s="36"/>
      <c r="H4" s="37"/>
    </row>
    <row r="5" spans="1:8" x14ac:dyDescent="0.25">
      <c r="A5" s="116" t="s">
        <v>67</v>
      </c>
      <c r="B5" s="116"/>
      <c r="C5" s="116"/>
      <c r="D5" s="116"/>
      <c r="E5" s="116"/>
      <c r="F5" s="116"/>
      <c r="G5" s="116"/>
      <c r="H5" s="116"/>
    </row>
    <row r="6" spans="1:8" x14ac:dyDescent="0.25">
      <c r="A6" s="72"/>
      <c r="B6" s="72"/>
      <c r="C6" s="72"/>
      <c r="D6" s="72"/>
      <c r="E6" s="72"/>
      <c r="F6" s="72"/>
      <c r="G6" s="72"/>
      <c r="H6" s="72"/>
    </row>
    <row r="7" spans="1:8" x14ac:dyDescent="0.25">
      <c r="A7" s="113" t="s">
        <v>264</v>
      </c>
      <c r="B7" s="113"/>
      <c r="C7" s="113"/>
      <c r="D7" s="113"/>
      <c r="E7" s="113"/>
      <c r="F7" s="113"/>
      <c r="G7" s="113"/>
      <c r="H7" s="113"/>
    </row>
    <row r="8" spans="1:8" s="73" customFormat="1" x14ac:dyDescent="0.25">
      <c r="A8" s="49" t="s">
        <v>69</v>
      </c>
      <c r="B8" s="49" t="s">
        <v>70</v>
      </c>
      <c r="C8" s="49" t="s">
        <v>71</v>
      </c>
      <c r="D8" s="49" t="s">
        <v>265</v>
      </c>
      <c r="E8" s="49"/>
      <c r="F8" s="49"/>
      <c r="G8" s="49"/>
      <c r="H8" s="49"/>
    </row>
    <row r="9" spans="1:8" x14ac:dyDescent="0.2">
      <c r="A9" s="74">
        <v>1114</v>
      </c>
      <c r="B9" s="72" t="s">
        <v>266</v>
      </c>
      <c r="C9" s="75">
        <v>105521924.77</v>
      </c>
      <c r="D9" s="2" t="s">
        <v>546</v>
      </c>
      <c r="E9" s="72"/>
      <c r="F9" s="72"/>
      <c r="G9" s="72"/>
      <c r="H9" s="72"/>
    </row>
    <row r="10" spans="1:8" x14ac:dyDescent="0.25">
      <c r="A10" s="74">
        <v>1115</v>
      </c>
      <c r="B10" s="72" t="s">
        <v>267</v>
      </c>
      <c r="C10" s="75">
        <v>0</v>
      </c>
      <c r="D10" s="72"/>
      <c r="E10" s="72"/>
      <c r="F10" s="72"/>
      <c r="G10" s="72"/>
      <c r="H10" s="72"/>
    </row>
    <row r="11" spans="1:8" x14ac:dyDescent="0.25">
      <c r="A11" s="74">
        <v>1121</v>
      </c>
      <c r="B11" s="72" t="s">
        <v>268</v>
      </c>
      <c r="C11" s="75">
        <v>0</v>
      </c>
      <c r="D11" s="72"/>
      <c r="E11" s="72"/>
      <c r="F11" s="72"/>
      <c r="G11" s="72"/>
      <c r="H11" s="72"/>
    </row>
    <row r="12" spans="1:8" x14ac:dyDescent="0.25">
      <c r="A12" s="72"/>
      <c r="B12" s="72"/>
      <c r="C12" s="72"/>
      <c r="D12" s="72"/>
      <c r="E12" s="72"/>
      <c r="F12" s="72"/>
      <c r="G12" s="72"/>
      <c r="H12" s="72"/>
    </row>
    <row r="13" spans="1:8" x14ac:dyDescent="0.25">
      <c r="A13" s="113" t="s">
        <v>269</v>
      </c>
      <c r="B13" s="113"/>
      <c r="C13" s="113"/>
      <c r="D13" s="113"/>
      <c r="E13" s="113"/>
      <c r="F13" s="113"/>
      <c r="G13" s="113"/>
      <c r="H13" s="113"/>
    </row>
    <row r="14" spans="1:8" s="73" customFormat="1" x14ac:dyDescent="0.25">
      <c r="A14" s="49" t="s">
        <v>69</v>
      </c>
      <c r="B14" s="49" t="s">
        <v>70</v>
      </c>
      <c r="C14" s="49" t="s">
        <v>71</v>
      </c>
      <c r="D14" s="49">
        <f>H1-1</f>
        <v>2025</v>
      </c>
      <c r="E14" s="49">
        <f t="shared" ref="E14:G14" si="0">D14-1</f>
        <v>2024</v>
      </c>
      <c r="F14" s="49">
        <f t="shared" si="0"/>
        <v>2023</v>
      </c>
      <c r="G14" s="49">
        <f t="shared" si="0"/>
        <v>2022</v>
      </c>
      <c r="H14" s="49" t="s">
        <v>270</v>
      </c>
    </row>
    <row r="15" spans="1:8" x14ac:dyDescent="0.2">
      <c r="A15" s="74">
        <v>1122</v>
      </c>
      <c r="B15" s="72" t="s">
        <v>271</v>
      </c>
      <c r="C15" s="75">
        <v>11705.3</v>
      </c>
      <c r="D15" s="75">
        <v>12213.87</v>
      </c>
      <c r="E15" s="75">
        <v>11723.86</v>
      </c>
      <c r="F15" s="75">
        <v>8756.32</v>
      </c>
      <c r="G15" s="75">
        <v>22879.69</v>
      </c>
      <c r="H15" s="101" t="s">
        <v>547</v>
      </c>
    </row>
    <row r="16" spans="1:8" x14ac:dyDescent="0.2">
      <c r="A16" s="74">
        <v>1124</v>
      </c>
      <c r="B16" s="72" t="s">
        <v>272</v>
      </c>
      <c r="C16" s="75">
        <v>0</v>
      </c>
      <c r="D16" s="75">
        <v>0</v>
      </c>
      <c r="E16" s="75">
        <v>0</v>
      </c>
      <c r="F16" s="75">
        <v>0</v>
      </c>
      <c r="G16" s="75">
        <v>0</v>
      </c>
      <c r="H16" s="101" t="s">
        <v>547</v>
      </c>
    </row>
    <row r="17" spans="1:8" x14ac:dyDescent="0.25"/>
    <row r="18" spans="1:8" x14ac:dyDescent="0.25">
      <c r="A18" s="113" t="s">
        <v>273</v>
      </c>
      <c r="B18" s="113"/>
      <c r="C18" s="113"/>
      <c r="D18" s="113"/>
      <c r="E18" s="113"/>
      <c r="F18" s="113"/>
      <c r="G18" s="113"/>
      <c r="H18" s="113"/>
    </row>
    <row r="19" spans="1:8" s="73" customFormat="1" x14ac:dyDescent="0.25">
      <c r="A19" s="49" t="s">
        <v>69</v>
      </c>
      <c r="B19" s="49" t="s">
        <v>70</v>
      </c>
      <c r="C19" s="49" t="s">
        <v>71</v>
      </c>
      <c r="D19" s="49" t="s">
        <v>274</v>
      </c>
      <c r="E19" s="49" t="s">
        <v>275</v>
      </c>
      <c r="F19" s="49" t="s">
        <v>276</v>
      </c>
      <c r="G19" s="49" t="s">
        <v>277</v>
      </c>
      <c r="H19" s="49" t="s">
        <v>278</v>
      </c>
    </row>
    <row r="20" spans="1:8" x14ac:dyDescent="0.25">
      <c r="A20" s="74">
        <v>1123</v>
      </c>
      <c r="B20" s="72" t="s">
        <v>279</v>
      </c>
      <c r="C20" s="75">
        <f>SUM(D20:G20)</f>
        <v>22284060.23</v>
      </c>
      <c r="D20" s="75">
        <v>22284060.23</v>
      </c>
      <c r="E20" s="75">
        <v>0</v>
      </c>
      <c r="F20" s="75">
        <v>0</v>
      </c>
      <c r="G20" s="75">
        <v>0</v>
      </c>
      <c r="H20" s="72" t="s">
        <v>547</v>
      </c>
    </row>
    <row r="21" spans="1:8" x14ac:dyDescent="0.25">
      <c r="A21" s="74">
        <v>1125</v>
      </c>
      <c r="B21" s="72" t="s">
        <v>280</v>
      </c>
      <c r="C21" s="75">
        <f t="shared" ref="C21:C28" si="1">SUM(D21:G21)</f>
        <v>381809.44</v>
      </c>
      <c r="D21" s="75">
        <v>381809.44</v>
      </c>
      <c r="E21" s="75">
        <v>0</v>
      </c>
      <c r="F21" s="75">
        <v>0</v>
      </c>
      <c r="G21" s="75">
        <v>0</v>
      </c>
      <c r="H21" s="72" t="s">
        <v>547</v>
      </c>
    </row>
    <row r="22" spans="1:8" x14ac:dyDescent="0.25">
      <c r="A22" s="4">
        <v>1126</v>
      </c>
      <c r="B22" s="77" t="s">
        <v>281</v>
      </c>
      <c r="C22" s="75">
        <f t="shared" si="1"/>
        <v>0</v>
      </c>
      <c r="D22" s="75">
        <v>0</v>
      </c>
      <c r="E22" s="75">
        <v>0</v>
      </c>
      <c r="F22" s="75">
        <v>0</v>
      </c>
      <c r="G22" s="75">
        <v>0</v>
      </c>
      <c r="H22" s="72"/>
    </row>
    <row r="23" spans="1:8" x14ac:dyDescent="0.25">
      <c r="A23" s="4">
        <v>1129</v>
      </c>
      <c r="B23" s="77" t="s">
        <v>282</v>
      </c>
      <c r="C23" s="75">
        <f t="shared" si="1"/>
        <v>0</v>
      </c>
      <c r="D23" s="75">
        <v>0</v>
      </c>
      <c r="E23" s="75">
        <v>0</v>
      </c>
      <c r="F23" s="75">
        <v>0</v>
      </c>
      <c r="G23" s="75">
        <v>0</v>
      </c>
      <c r="H23" s="72"/>
    </row>
    <row r="24" spans="1:8" x14ac:dyDescent="0.25">
      <c r="A24" s="74">
        <v>1131</v>
      </c>
      <c r="B24" s="72" t="s">
        <v>283</v>
      </c>
      <c r="C24" s="75">
        <f t="shared" si="1"/>
        <v>3959789.96</v>
      </c>
      <c r="D24" s="75">
        <v>3959789.96</v>
      </c>
      <c r="E24" s="75">
        <v>0</v>
      </c>
      <c r="F24" s="75">
        <v>0</v>
      </c>
      <c r="G24" s="75">
        <v>0</v>
      </c>
      <c r="H24" s="72" t="s">
        <v>547</v>
      </c>
    </row>
    <row r="25" spans="1:8" x14ac:dyDescent="0.25">
      <c r="A25" s="74">
        <v>1132</v>
      </c>
      <c r="B25" s="72" t="s">
        <v>284</v>
      </c>
      <c r="C25" s="75">
        <f t="shared" si="1"/>
        <v>0</v>
      </c>
      <c r="D25" s="75">
        <v>0</v>
      </c>
      <c r="E25" s="75">
        <v>0</v>
      </c>
      <c r="F25" s="75">
        <v>0</v>
      </c>
      <c r="G25" s="75">
        <v>0</v>
      </c>
      <c r="H25" s="72"/>
    </row>
    <row r="26" spans="1:8" x14ac:dyDescent="0.25">
      <c r="A26" s="74">
        <v>1133</v>
      </c>
      <c r="B26" s="72" t="s">
        <v>285</v>
      </c>
      <c r="C26" s="75">
        <f t="shared" si="1"/>
        <v>0</v>
      </c>
      <c r="D26" s="75">
        <v>0</v>
      </c>
      <c r="E26" s="75">
        <v>0</v>
      </c>
      <c r="F26" s="75">
        <v>0</v>
      </c>
      <c r="G26" s="75">
        <v>0</v>
      </c>
      <c r="H26" s="72"/>
    </row>
    <row r="27" spans="1:8" x14ac:dyDescent="0.25">
      <c r="A27" s="74">
        <v>1134</v>
      </c>
      <c r="B27" s="72" t="s">
        <v>286</v>
      </c>
      <c r="C27" s="75">
        <f t="shared" si="1"/>
        <v>0</v>
      </c>
      <c r="D27" s="75">
        <v>0</v>
      </c>
      <c r="E27" s="75">
        <v>0</v>
      </c>
      <c r="F27" s="75">
        <v>0</v>
      </c>
      <c r="G27" s="75">
        <v>0</v>
      </c>
      <c r="H27" s="72"/>
    </row>
    <row r="28" spans="1:8" x14ac:dyDescent="0.25">
      <c r="A28" s="74">
        <v>1139</v>
      </c>
      <c r="B28" s="72" t="s">
        <v>287</v>
      </c>
      <c r="C28" s="75">
        <f t="shared" si="1"/>
        <v>0</v>
      </c>
      <c r="D28" s="75">
        <v>0</v>
      </c>
      <c r="E28" s="75">
        <v>0</v>
      </c>
      <c r="F28" s="75">
        <v>0</v>
      </c>
      <c r="G28" s="75">
        <v>0</v>
      </c>
      <c r="H28" s="72"/>
    </row>
    <row r="29" spans="1:8" x14ac:dyDescent="0.25">
      <c r="A29" s="72"/>
      <c r="B29" s="72"/>
      <c r="C29" s="72"/>
      <c r="D29" s="72"/>
      <c r="E29" s="72"/>
      <c r="F29" s="72"/>
      <c r="G29" s="72"/>
      <c r="H29" s="72"/>
    </row>
    <row r="30" spans="1:8" x14ac:dyDescent="0.25">
      <c r="A30" s="113" t="s">
        <v>288</v>
      </c>
      <c r="B30" s="113"/>
      <c r="C30" s="113"/>
      <c r="D30" s="113"/>
      <c r="E30" s="113"/>
      <c r="F30" s="113"/>
      <c r="G30" s="113"/>
      <c r="H30" s="113"/>
    </row>
    <row r="31" spans="1:8" s="73" customFormat="1" x14ac:dyDescent="0.25">
      <c r="A31" s="49" t="s">
        <v>69</v>
      </c>
      <c r="B31" s="49" t="s">
        <v>70</v>
      </c>
      <c r="C31" s="49" t="s">
        <v>71</v>
      </c>
      <c r="D31" s="49" t="s">
        <v>289</v>
      </c>
      <c r="E31" s="49" t="s">
        <v>290</v>
      </c>
      <c r="F31" s="49" t="s">
        <v>291</v>
      </c>
      <c r="G31" s="49"/>
      <c r="H31" s="49"/>
    </row>
    <row r="32" spans="1:8" s="96" customFormat="1" x14ac:dyDescent="0.2">
      <c r="A32" s="80">
        <v>1140</v>
      </c>
      <c r="B32" s="83" t="s">
        <v>292</v>
      </c>
      <c r="C32" s="82">
        <v>0</v>
      </c>
      <c r="D32" s="105" t="s">
        <v>558</v>
      </c>
      <c r="E32" s="83"/>
      <c r="F32" s="2"/>
      <c r="G32" s="83"/>
      <c r="H32" s="83"/>
    </row>
    <row r="33" spans="1:8" x14ac:dyDescent="0.25">
      <c r="A33" s="74">
        <v>1141</v>
      </c>
      <c r="B33" s="72" t="s">
        <v>293</v>
      </c>
      <c r="C33" s="75">
        <v>0</v>
      </c>
      <c r="D33" s="72"/>
      <c r="E33" s="72"/>
      <c r="F33" s="72"/>
    </row>
    <row r="34" spans="1:8" x14ac:dyDescent="0.25">
      <c r="A34" s="74">
        <v>1142</v>
      </c>
      <c r="B34" s="72" t="s">
        <v>294</v>
      </c>
      <c r="C34" s="75">
        <v>0</v>
      </c>
      <c r="D34" s="72"/>
      <c r="E34" s="72"/>
      <c r="F34" s="72"/>
    </row>
    <row r="35" spans="1:8" x14ac:dyDescent="0.25">
      <c r="A35" s="74">
        <v>1143</v>
      </c>
      <c r="B35" s="72" t="s">
        <v>295</v>
      </c>
      <c r="C35" s="75">
        <v>0</v>
      </c>
      <c r="D35" s="72"/>
      <c r="E35" s="72"/>
      <c r="F35" s="72"/>
    </row>
    <row r="36" spans="1:8" x14ac:dyDescent="0.25">
      <c r="A36" s="74">
        <v>1144</v>
      </c>
      <c r="B36" s="72" t="s">
        <v>296</v>
      </c>
      <c r="C36" s="75">
        <v>0</v>
      </c>
      <c r="D36" s="72"/>
      <c r="E36" s="72"/>
      <c r="F36" s="72"/>
    </row>
    <row r="37" spans="1:8" x14ac:dyDescent="0.25">
      <c r="A37" s="74">
        <v>1145</v>
      </c>
      <c r="B37" s="72" t="s">
        <v>297</v>
      </c>
      <c r="C37" s="75">
        <v>0</v>
      </c>
      <c r="D37" s="72"/>
      <c r="E37" s="72"/>
      <c r="F37" s="72"/>
    </row>
    <row r="38" spans="1:8" x14ac:dyDescent="0.25">
      <c r="A38" s="72"/>
      <c r="B38" s="72"/>
      <c r="C38" s="72"/>
      <c r="D38" s="72"/>
      <c r="E38" s="72"/>
      <c r="F38" s="72"/>
    </row>
    <row r="39" spans="1:8" x14ac:dyDescent="0.25">
      <c r="A39" s="113" t="s">
        <v>298</v>
      </c>
      <c r="B39" s="113"/>
      <c r="C39" s="113"/>
      <c r="D39" s="113"/>
      <c r="E39" s="113"/>
      <c r="F39" s="113"/>
    </row>
    <row r="40" spans="1:8" s="73" customFormat="1" ht="22.5" x14ac:dyDescent="0.25">
      <c r="A40" s="49" t="s">
        <v>69</v>
      </c>
      <c r="B40" s="49" t="s">
        <v>70</v>
      </c>
      <c r="C40" s="49" t="s">
        <v>71</v>
      </c>
      <c r="D40" s="49" t="s">
        <v>290</v>
      </c>
      <c r="E40" s="49" t="s">
        <v>299</v>
      </c>
      <c r="F40" s="50" t="s">
        <v>291</v>
      </c>
    </row>
    <row r="41" spans="1:8" x14ac:dyDescent="0.25">
      <c r="A41" s="74">
        <v>1150</v>
      </c>
      <c r="B41" s="72" t="s">
        <v>300</v>
      </c>
      <c r="C41" s="75">
        <f>SUM(C42)</f>
        <v>1857504.82</v>
      </c>
      <c r="D41" s="72"/>
      <c r="E41" s="72"/>
      <c r="F41" s="72"/>
    </row>
    <row r="42" spans="1:8" ht="90" x14ac:dyDescent="0.25">
      <c r="A42" s="74">
        <v>1151</v>
      </c>
      <c r="B42" s="72" t="s">
        <v>301</v>
      </c>
      <c r="C42" s="75">
        <v>1857504.82</v>
      </c>
      <c r="D42" s="72" t="s">
        <v>548</v>
      </c>
      <c r="E42" s="99" t="s">
        <v>559</v>
      </c>
      <c r="F42" s="100" t="s">
        <v>560</v>
      </c>
    </row>
    <row r="43" spans="1:8" x14ac:dyDescent="0.25">
      <c r="A43" s="72"/>
      <c r="B43" s="72"/>
      <c r="C43" s="72"/>
      <c r="D43" s="72"/>
      <c r="E43" s="72"/>
      <c r="F43" s="72"/>
    </row>
    <row r="44" spans="1:8" x14ac:dyDescent="0.25">
      <c r="A44" s="113" t="s">
        <v>302</v>
      </c>
      <c r="B44" s="113"/>
      <c r="C44" s="113"/>
      <c r="D44" s="113"/>
      <c r="E44" s="113"/>
      <c r="F44" s="113"/>
    </row>
    <row r="45" spans="1:8" s="73" customFormat="1" x14ac:dyDescent="0.25">
      <c r="A45" s="49" t="s">
        <v>69</v>
      </c>
      <c r="B45" s="49" t="s">
        <v>70</v>
      </c>
      <c r="C45" s="49" t="s">
        <v>71</v>
      </c>
      <c r="D45" s="49" t="s">
        <v>265</v>
      </c>
      <c r="E45" s="49" t="s">
        <v>278</v>
      </c>
      <c r="F45" s="49"/>
    </row>
    <row r="46" spans="1:8" x14ac:dyDescent="0.25">
      <c r="A46" s="74">
        <v>1213</v>
      </c>
      <c r="B46" s="72" t="s">
        <v>303</v>
      </c>
      <c r="C46" s="75">
        <v>0</v>
      </c>
      <c r="D46" s="72"/>
      <c r="E46" s="106" t="s">
        <v>558</v>
      </c>
      <c r="F46" s="72"/>
    </row>
    <row r="47" spans="1:8" x14ac:dyDescent="0.25">
      <c r="A47" s="72"/>
      <c r="B47" s="72"/>
      <c r="C47" s="72"/>
      <c r="D47" s="72"/>
      <c r="E47" s="72"/>
      <c r="F47" s="72"/>
    </row>
    <row r="48" spans="1:8" x14ac:dyDescent="0.25">
      <c r="A48" s="113" t="s">
        <v>304</v>
      </c>
      <c r="B48" s="113"/>
      <c r="C48" s="113"/>
      <c r="D48" s="113"/>
      <c r="E48" s="113"/>
      <c r="F48" s="113"/>
      <c r="G48" s="113"/>
      <c r="H48" s="113"/>
    </row>
    <row r="49" spans="1:10" s="73" customFormat="1" x14ac:dyDescent="0.25">
      <c r="A49" s="49" t="s">
        <v>69</v>
      </c>
      <c r="B49" s="49" t="s">
        <v>70</v>
      </c>
      <c r="C49" s="49" t="s">
        <v>71</v>
      </c>
      <c r="D49" s="49"/>
      <c r="E49" s="49"/>
      <c r="F49" s="49"/>
      <c r="G49" s="49"/>
      <c r="H49" s="49"/>
      <c r="I49" s="74"/>
      <c r="J49" s="74"/>
    </row>
    <row r="50" spans="1:10" x14ac:dyDescent="0.25">
      <c r="A50" s="74">
        <v>1211</v>
      </c>
      <c r="B50" s="72" t="s">
        <v>305</v>
      </c>
      <c r="C50" s="75">
        <v>0</v>
      </c>
      <c r="D50" s="72"/>
      <c r="E50" s="108" t="s">
        <v>558</v>
      </c>
      <c r="F50" s="72"/>
      <c r="G50" s="72"/>
      <c r="H50" s="72"/>
      <c r="I50" s="72"/>
      <c r="J50" s="72"/>
    </row>
    <row r="51" spans="1:10" x14ac:dyDescent="0.25">
      <c r="A51" s="74">
        <v>1212</v>
      </c>
      <c r="B51" s="72" t="s">
        <v>306</v>
      </c>
      <c r="C51" s="75">
        <v>0</v>
      </c>
      <c r="D51" s="72"/>
      <c r="E51" s="108" t="s">
        <v>558</v>
      </c>
      <c r="F51" s="72"/>
      <c r="G51" s="72"/>
      <c r="H51" s="72"/>
      <c r="I51" s="72"/>
      <c r="J51" s="72"/>
    </row>
    <row r="52" spans="1:10" x14ac:dyDescent="0.25">
      <c r="A52" s="74">
        <v>1214</v>
      </c>
      <c r="B52" s="72" t="s">
        <v>307</v>
      </c>
      <c r="C52" s="75">
        <v>0</v>
      </c>
      <c r="D52" s="72"/>
      <c r="E52" s="108" t="s">
        <v>558</v>
      </c>
      <c r="F52" s="72"/>
      <c r="G52" s="72"/>
      <c r="H52" s="72"/>
      <c r="I52" s="72"/>
      <c r="J52" s="72"/>
    </row>
    <row r="53" spans="1:10" x14ac:dyDescent="0.25">
      <c r="A53" s="72"/>
      <c r="B53" s="72"/>
      <c r="C53" s="72"/>
      <c r="D53" s="72"/>
      <c r="E53" s="72"/>
      <c r="F53" s="72"/>
      <c r="G53" s="72"/>
      <c r="H53" s="72"/>
      <c r="I53" s="72"/>
      <c r="J53" s="72"/>
    </row>
    <row r="54" spans="1:10" x14ac:dyDescent="0.25">
      <c r="A54" s="113" t="s">
        <v>308</v>
      </c>
      <c r="B54" s="113"/>
      <c r="C54" s="113"/>
      <c r="D54" s="113"/>
      <c r="E54" s="113"/>
      <c r="F54" s="113"/>
      <c r="G54" s="113"/>
      <c r="H54" s="113"/>
      <c r="I54" s="113"/>
      <c r="J54" s="113"/>
    </row>
    <row r="55" spans="1:10" s="73" customFormat="1" x14ac:dyDescent="0.25">
      <c r="A55" s="49" t="s">
        <v>69</v>
      </c>
      <c r="B55" s="49" t="s">
        <v>70</v>
      </c>
      <c r="C55" s="49" t="s">
        <v>71</v>
      </c>
      <c r="D55" s="49" t="s">
        <v>309</v>
      </c>
      <c r="E55" s="49" t="s">
        <v>310</v>
      </c>
      <c r="F55" s="49" t="s">
        <v>311</v>
      </c>
      <c r="G55" s="49" t="s">
        <v>312</v>
      </c>
      <c r="H55" s="49" t="s">
        <v>313</v>
      </c>
      <c r="I55" s="49" t="s">
        <v>314</v>
      </c>
      <c r="J55" s="49" t="s">
        <v>315</v>
      </c>
    </row>
    <row r="56" spans="1:10" s="96" customFormat="1" x14ac:dyDescent="0.25">
      <c r="A56" s="80">
        <v>1230</v>
      </c>
      <c r="B56" s="83" t="s">
        <v>316</v>
      </c>
      <c r="C56" s="82">
        <f>SUM(C57:C63)</f>
        <v>842803512.92999995</v>
      </c>
      <c r="D56" s="82">
        <f t="shared" ref="D56:E56" si="2">SUM(D57:D63)</f>
        <v>20078826.260000002</v>
      </c>
      <c r="E56" s="82">
        <f t="shared" si="2"/>
        <v>-334502678.26999998</v>
      </c>
      <c r="F56" s="83"/>
      <c r="G56" s="83"/>
      <c r="H56" s="83"/>
      <c r="I56" s="83"/>
      <c r="J56" s="83"/>
    </row>
    <row r="57" spans="1:10" x14ac:dyDescent="0.25">
      <c r="A57" s="74">
        <v>1231</v>
      </c>
      <c r="B57" s="72" t="s">
        <v>317</v>
      </c>
      <c r="C57" s="75">
        <v>9964083.4000000004</v>
      </c>
      <c r="D57" s="78"/>
      <c r="E57" s="78"/>
      <c r="F57" s="72" t="s">
        <v>553</v>
      </c>
      <c r="G57" s="72" t="s">
        <v>553</v>
      </c>
      <c r="H57" s="72"/>
      <c r="I57" s="72"/>
      <c r="J57" s="72"/>
    </row>
    <row r="58" spans="1:10" x14ac:dyDescent="0.25">
      <c r="A58" s="74">
        <v>1232</v>
      </c>
      <c r="B58" s="72" t="s">
        <v>318</v>
      </c>
      <c r="C58" s="75">
        <v>0</v>
      </c>
      <c r="D58" s="75">
        <v>0</v>
      </c>
      <c r="E58" s="75">
        <v>0</v>
      </c>
      <c r="F58" s="72"/>
      <c r="G58" s="72"/>
      <c r="H58" s="72"/>
      <c r="I58" s="72"/>
      <c r="J58" s="72"/>
    </row>
    <row r="59" spans="1:10" x14ac:dyDescent="0.25">
      <c r="A59" s="74">
        <v>1233</v>
      </c>
      <c r="B59" s="72" t="s">
        <v>319</v>
      </c>
      <c r="C59" s="75">
        <v>819686597.67999995</v>
      </c>
      <c r="D59" s="75">
        <v>20078826.260000002</v>
      </c>
      <c r="E59" s="75">
        <v>-334502678.26999998</v>
      </c>
      <c r="F59" s="72" t="s">
        <v>549</v>
      </c>
      <c r="G59" s="72">
        <v>3.3000000000000002E-2</v>
      </c>
      <c r="H59" s="72" t="s">
        <v>550</v>
      </c>
      <c r="I59" s="72" t="s">
        <v>551</v>
      </c>
      <c r="J59" s="72"/>
    </row>
    <row r="60" spans="1:10" x14ac:dyDescent="0.25">
      <c r="A60" s="74">
        <v>1234</v>
      </c>
      <c r="B60" s="72" t="s">
        <v>320</v>
      </c>
      <c r="C60" s="75">
        <v>0</v>
      </c>
      <c r="D60" s="75">
        <v>0</v>
      </c>
      <c r="E60" s="75">
        <v>0</v>
      </c>
      <c r="F60" s="72"/>
      <c r="G60" s="72"/>
      <c r="H60" s="72"/>
      <c r="I60" s="72"/>
      <c r="J60" s="72"/>
    </row>
    <row r="61" spans="1:10" x14ac:dyDescent="0.25">
      <c r="A61" s="74">
        <v>1235</v>
      </c>
      <c r="B61" s="72" t="s">
        <v>321</v>
      </c>
      <c r="C61" s="75">
        <v>0</v>
      </c>
      <c r="D61" s="75">
        <v>0</v>
      </c>
      <c r="E61" s="75">
        <v>0</v>
      </c>
      <c r="F61" s="72"/>
      <c r="G61" s="72"/>
      <c r="H61" s="72"/>
      <c r="I61" s="72"/>
      <c r="J61" s="72"/>
    </row>
    <row r="62" spans="1:10" x14ac:dyDescent="0.25">
      <c r="A62" s="74">
        <v>1236</v>
      </c>
      <c r="B62" s="72" t="s">
        <v>322</v>
      </c>
      <c r="C62" s="75">
        <v>13152831.85</v>
      </c>
      <c r="D62" s="75">
        <v>0</v>
      </c>
      <c r="E62" s="75">
        <v>0</v>
      </c>
      <c r="F62" s="72"/>
      <c r="G62" s="72"/>
      <c r="H62" s="72"/>
      <c r="I62" s="72"/>
      <c r="J62" s="72"/>
    </row>
    <row r="63" spans="1:10" x14ac:dyDescent="0.25">
      <c r="A63" s="74">
        <v>1239</v>
      </c>
      <c r="B63" s="72" t="s">
        <v>323</v>
      </c>
      <c r="C63" s="75">
        <v>0</v>
      </c>
      <c r="D63" s="75">
        <v>0</v>
      </c>
      <c r="E63" s="75">
        <v>0</v>
      </c>
      <c r="F63" s="72"/>
      <c r="G63" s="72"/>
      <c r="H63" s="72"/>
      <c r="I63" s="72"/>
      <c r="J63" s="72"/>
    </row>
    <row r="64" spans="1:10" s="96" customFormat="1" x14ac:dyDescent="0.25">
      <c r="A64" s="80">
        <v>1240</v>
      </c>
      <c r="B64" s="83" t="s">
        <v>324</v>
      </c>
      <c r="C64" s="82">
        <f>SUM(C65:C72)</f>
        <v>179671231.19999999</v>
      </c>
      <c r="D64" s="82">
        <f t="shared" ref="D64:E64" si="3">SUM(D65:D72)</f>
        <v>9987192.8600000013</v>
      </c>
      <c r="E64" s="82">
        <f t="shared" si="3"/>
        <v>-115275538.57999998</v>
      </c>
      <c r="F64" s="83"/>
      <c r="G64" s="83"/>
      <c r="H64" s="83"/>
      <c r="I64" s="83"/>
      <c r="J64" s="83"/>
    </row>
    <row r="65" spans="1:10" x14ac:dyDescent="0.25">
      <c r="A65" s="74">
        <v>1241</v>
      </c>
      <c r="B65" s="72" t="s">
        <v>325</v>
      </c>
      <c r="C65" s="75">
        <v>104306173.2</v>
      </c>
      <c r="D65" s="75">
        <v>4329970.46</v>
      </c>
      <c r="E65" s="75">
        <v>-86571660.239999995</v>
      </c>
      <c r="F65" s="72" t="s">
        <v>549</v>
      </c>
      <c r="G65" s="72">
        <v>0.1</v>
      </c>
      <c r="H65" s="72" t="s">
        <v>550</v>
      </c>
      <c r="I65" s="72" t="s">
        <v>551</v>
      </c>
      <c r="J65" s="72"/>
    </row>
    <row r="66" spans="1:10" x14ac:dyDescent="0.25">
      <c r="A66" s="74">
        <v>1242</v>
      </c>
      <c r="B66" s="72" t="s">
        <v>326</v>
      </c>
      <c r="C66" s="75">
        <v>5587167.9199999999</v>
      </c>
      <c r="D66" s="75">
        <v>307504.28000000003</v>
      </c>
      <c r="E66" s="75">
        <v>-2735879.32</v>
      </c>
      <c r="F66" s="72" t="s">
        <v>549</v>
      </c>
      <c r="G66" s="72">
        <v>0.2</v>
      </c>
      <c r="H66" s="72" t="s">
        <v>550</v>
      </c>
      <c r="I66" s="72" t="s">
        <v>551</v>
      </c>
      <c r="J66" s="72"/>
    </row>
    <row r="67" spans="1:10" x14ac:dyDescent="0.25">
      <c r="A67" s="74">
        <v>1243</v>
      </c>
      <c r="B67" s="72" t="s">
        <v>327</v>
      </c>
      <c r="C67" s="75">
        <v>832029.02</v>
      </c>
      <c r="D67" s="75">
        <v>33829.51</v>
      </c>
      <c r="E67" s="75">
        <v>-797445.4</v>
      </c>
      <c r="F67" s="72" t="s">
        <v>549</v>
      </c>
      <c r="G67" s="72">
        <v>0.2</v>
      </c>
      <c r="H67" s="72" t="s">
        <v>550</v>
      </c>
      <c r="I67" s="72" t="s">
        <v>551</v>
      </c>
      <c r="J67" s="72"/>
    </row>
    <row r="68" spans="1:10" x14ac:dyDescent="0.25">
      <c r="A68" s="74">
        <v>1244</v>
      </c>
      <c r="B68" s="72" t="s">
        <v>328</v>
      </c>
      <c r="C68" s="75">
        <v>55200158</v>
      </c>
      <c r="D68" s="75">
        <v>4759805.8</v>
      </c>
      <c r="E68" s="75">
        <v>-16838124.93</v>
      </c>
      <c r="F68" s="72" t="s">
        <v>549</v>
      </c>
      <c r="G68" s="72">
        <v>0.2</v>
      </c>
      <c r="H68" s="72" t="s">
        <v>550</v>
      </c>
      <c r="I68" s="72" t="s">
        <v>551</v>
      </c>
      <c r="J68" s="72"/>
    </row>
    <row r="69" spans="1:10" x14ac:dyDescent="0.25">
      <c r="A69" s="74">
        <v>1245</v>
      </c>
      <c r="B69" s="72" t="s">
        <v>329</v>
      </c>
      <c r="C69" s="75">
        <v>0</v>
      </c>
      <c r="D69" s="75">
        <v>0</v>
      </c>
      <c r="E69" s="75">
        <v>0</v>
      </c>
      <c r="F69" s="72"/>
      <c r="G69" s="72"/>
      <c r="H69" s="72"/>
      <c r="I69" s="72"/>
      <c r="J69" s="72"/>
    </row>
    <row r="70" spans="1:10" x14ac:dyDescent="0.25">
      <c r="A70" s="74">
        <v>1246</v>
      </c>
      <c r="B70" s="72" t="s">
        <v>330</v>
      </c>
      <c r="C70" s="75">
        <v>13530647.460000001</v>
      </c>
      <c r="D70" s="75">
        <v>552726.92999999993</v>
      </c>
      <c r="E70" s="75">
        <v>-8306086.8300000001</v>
      </c>
      <c r="F70" s="72" t="s">
        <v>549</v>
      </c>
      <c r="G70" s="72">
        <v>0.1</v>
      </c>
      <c r="H70" s="72" t="s">
        <v>550</v>
      </c>
      <c r="I70" s="72" t="s">
        <v>551</v>
      </c>
      <c r="J70" s="72"/>
    </row>
    <row r="71" spans="1:10" x14ac:dyDescent="0.25">
      <c r="A71" s="74">
        <v>1247</v>
      </c>
      <c r="B71" s="72" t="s">
        <v>331</v>
      </c>
      <c r="C71" s="75">
        <v>215055.6</v>
      </c>
      <c r="D71" s="75">
        <v>3355.88</v>
      </c>
      <c r="E71" s="75">
        <v>-26341.86</v>
      </c>
      <c r="F71" s="72" t="s">
        <v>552</v>
      </c>
      <c r="G71" s="72">
        <v>0.1</v>
      </c>
      <c r="H71" s="72" t="s">
        <v>550</v>
      </c>
      <c r="I71" s="72" t="s">
        <v>551</v>
      </c>
      <c r="J71" s="72"/>
    </row>
    <row r="72" spans="1:10" x14ac:dyDescent="0.25">
      <c r="A72" s="74">
        <v>1248</v>
      </c>
      <c r="B72" s="72" t="s">
        <v>332</v>
      </c>
      <c r="C72" s="75">
        <v>0</v>
      </c>
      <c r="D72" s="75">
        <v>0</v>
      </c>
      <c r="E72" s="75">
        <v>0</v>
      </c>
      <c r="F72" s="72"/>
      <c r="G72" s="72"/>
      <c r="H72" s="72"/>
      <c r="I72" s="72"/>
      <c r="J72" s="72"/>
    </row>
    <row r="73" spans="1:10" x14ac:dyDescent="0.25">
      <c r="A73" s="72"/>
      <c r="B73" s="72"/>
      <c r="C73" s="72"/>
      <c r="D73" s="72"/>
      <c r="E73" s="72"/>
      <c r="F73" s="72"/>
      <c r="G73" s="72"/>
      <c r="H73" s="72"/>
      <c r="I73" s="72"/>
      <c r="J73" s="72"/>
    </row>
    <row r="74" spans="1:10" x14ac:dyDescent="0.25">
      <c r="A74" s="113" t="s">
        <v>333</v>
      </c>
      <c r="B74" s="113"/>
      <c r="C74" s="113"/>
      <c r="D74" s="113"/>
      <c r="E74" s="113"/>
      <c r="F74" s="113"/>
      <c r="G74" s="113"/>
      <c r="H74" s="72"/>
      <c r="I74" s="72"/>
      <c r="J74" s="72"/>
    </row>
    <row r="75" spans="1:10" s="73" customFormat="1" x14ac:dyDescent="0.25">
      <c r="A75" s="49" t="s">
        <v>69</v>
      </c>
      <c r="B75" s="49" t="s">
        <v>70</v>
      </c>
      <c r="C75" s="49" t="s">
        <v>71</v>
      </c>
      <c r="D75" s="49" t="s">
        <v>334</v>
      </c>
      <c r="E75" s="49" t="s">
        <v>335</v>
      </c>
      <c r="F75" s="49" t="s">
        <v>336</v>
      </c>
      <c r="G75" s="49" t="s">
        <v>337</v>
      </c>
      <c r="H75" s="74"/>
      <c r="I75" s="74"/>
      <c r="J75" s="74"/>
    </row>
    <row r="76" spans="1:10" s="96" customFormat="1" x14ac:dyDescent="0.2">
      <c r="A76" s="80">
        <v>1250</v>
      </c>
      <c r="B76" s="83" t="s">
        <v>338</v>
      </c>
      <c r="C76" s="82">
        <f>SUM(C77:C81)</f>
        <v>18271175.580000002</v>
      </c>
      <c r="D76" s="82">
        <f t="shared" ref="D76:E76" si="4">SUM(D77:D81)</f>
        <v>193850.11000000002</v>
      </c>
      <c r="E76" s="82">
        <f t="shared" si="4"/>
        <v>-14916670.4</v>
      </c>
      <c r="F76" s="2"/>
      <c r="G76" s="2"/>
      <c r="H76" s="83"/>
      <c r="I76" s="83"/>
      <c r="J76" s="83"/>
    </row>
    <row r="77" spans="1:10" x14ac:dyDescent="0.2">
      <c r="A77" s="74">
        <v>1251</v>
      </c>
      <c r="B77" s="72" t="s">
        <v>339</v>
      </c>
      <c r="C77" s="75">
        <v>8191191.2800000003</v>
      </c>
      <c r="D77" s="75">
        <v>49373.85</v>
      </c>
      <c r="E77" s="75">
        <v>-8150046.4100000001</v>
      </c>
      <c r="F77" s="101" t="s">
        <v>552</v>
      </c>
      <c r="G77" s="102">
        <v>0.1</v>
      </c>
      <c r="H77" s="72"/>
      <c r="I77" s="72"/>
      <c r="J77" s="72"/>
    </row>
    <row r="78" spans="1:10" x14ac:dyDescent="0.2">
      <c r="A78" s="74">
        <v>1252</v>
      </c>
      <c r="B78" s="72" t="s">
        <v>340</v>
      </c>
      <c r="C78" s="75">
        <v>0</v>
      </c>
      <c r="D78" s="75">
        <v>0</v>
      </c>
      <c r="E78" s="75">
        <v>0</v>
      </c>
      <c r="F78" s="2"/>
      <c r="G78" s="2"/>
      <c r="H78" s="72"/>
      <c r="I78" s="72"/>
      <c r="J78" s="72"/>
    </row>
    <row r="79" spans="1:10" x14ac:dyDescent="0.2">
      <c r="A79" s="74">
        <v>1253</v>
      </c>
      <c r="B79" s="72" t="s">
        <v>341</v>
      </c>
      <c r="C79" s="75">
        <v>0</v>
      </c>
      <c r="D79" s="75">
        <v>0</v>
      </c>
      <c r="E79" s="75">
        <v>0</v>
      </c>
      <c r="F79" s="2"/>
      <c r="G79" s="2"/>
      <c r="H79" s="72"/>
      <c r="I79" s="72"/>
      <c r="J79" s="72"/>
    </row>
    <row r="80" spans="1:10" x14ac:dyDescent="0.2">
      <c r="A80" s="74">
        <v>1254</v>
      </c>
      <c r="B80" s="72" t="s">
        <v>342</v>
      </c>
      <c r="C80" s="75">
        <v>10079984.300000001</v>
      </c>
      <c r="D80" s="75">
        <v>144476.26</v>
      </c>
      <c r="E80" s="75">
        <v>-6766623.9900000002</v>
      </c>
      <c r="F80" s="101" t="s">
        <v>552</v>
      </c>
      <c r="G80" s="107" t="s">
        <v>554</v>
      </c>
      <c r="H80" s="72"/>
      <c r="I80" s="72"/>
      <c r="J80" s="72"/>
    </row>
    <row r="81" spans="1:8" x14ac:dyDescent="0.2">
      <c r="A81" s="74">
        <v>1259</v>
      </c>
      <c r="B81" s="72" t="s">
        <v>343</v>
      </c>
      <c r="C81" s="75">
        <v>0</v>
      </c>
      <c r="D81" s="75">
        <v>0</v>
      </c>
      <c r="E81" s="75">
        <v>0</v>
      </c>
      <c r="F81" s="2"/>
      <c r="G81" s="2"/>
    </row>
    <row r="82" spans="1:8" x14ac:dyDescent="0.25">
      <c r="A82" s="74">
        <v>1270</v>
      </c>
      <c r="B82" s="72" t="s">
        <v>344</v>
      </c>
      <c r="C82" s="82">
        <f>SUM(C83:C88)</f>
        <v>12000</v>
      </c>
      <c r="D82" s="78"/>
      <c r="E82" s="78"/>
      <c r="F82" s="72"/>
      <c r="G82" s="72"/>
    </row>
    <row r="83" spans="1:8" x14ac:dyDescent="0.25">
      <c r="A83" s="74">
        <v>1271</v>
      </c>
      <c r="B83" s="72" t="s">
        <v>345</v>
      </c>
      <c r="C83" s="75">
        <v>0</v>
      </c>
      <c r="D83" s="78"/>
      <c r="E83" s="78"/>
      <c r="F83" s="72"/>
      <c r="G83" s="72"/>
    </row>
    <row r="84" spans="1:8" x14ac:dyDescent="0.25">
      <c r="A84" s="74">
        <v>1272</v>
      </c>
      <c r="B84" s="72" t="s">
        <v>346</v>
      </c>
      <c r="C84" s="75">
        <v>0</v>
      </c>
      <c r="D84" s="78"/>
      <c r="E84" s="78"/>
      <c r="F84" s="72"/>
      <c r="G84" s="72"/>
    </row>
    <row r="85" spans="1:8" x14ac:dyDescent="0.25">
      <c r="A85" s="74">
        <v>1273</v>
      </c>
      <c r="B85" s="72" t="s">
        <v>347</v>
      </c>
      <c r="C85" s="75">
        <v>12000</v>
      </c>
      <c r="D85" s="78"/>
      <c r="E85" s="78"/>
      <c r="F85" s="72"/>
      <c r="G85" s="72"/>
    </row>
    <row r="86" spans="1:8" x14ac:dyDescent="0.25">
      <c r="A86" s="74">
        <v>1274</v>
      </c>
      <c r="B86" s="72" t="s">
        <v>348</v>
      </c>
      <c r="C86" s="75">
        <v>0</v>
      </c>
      <c r="D86" s="78"/>
      <c r="E86" s="78"/>
      <c r="F86" s="72"/>
      <c r="G86" s="72"/>
    </row>
    <row r="87" spans="1:8" x14ac:dyDescent="0.25">
      <c r="A87" s="74">
        <v>1275</v>
      </c>
      <c r="B87" s="72" t="s">
        <v>349</v>
      </c>
      <c r="C87" s="75">
        <v>0</v>
      </c>
      <c r="D87" s="78"/>
      <c r="E87" s="78"/>
      <c r="F87" s="72"/>
      <c r="G87" s="72"/>
    </row>
    <row r="88" spans="1:8" x14ac:dyDescent="0.25">
      <c r="A88" s="74">
        <v>1279</v>
      </c>
      <c r="B88" s="72" t="s">
        <v>350</v>
      </c>
      <c r="C88" s="75">
        <v>0</v>
      </c>
      <c r="D88" s="78"/>
      <c r="E88" s="78"/>
      <c r="F88" s="72"/>
      <c r="G88" s="72"/>
    </row>
    <row r="89" spans="1:8" x14ac:dyDescent="0.25">
      <c r="A89" s="72"/>
      <c r="B89" s="72"/>
      <c r="C89" s="72"/>
      <c r="D89" s="72"/>
      <c r="E89" s="72"/>
      <c r="F89" s="72"/>
      <c r="G89" s="72"/>
    </row>
    <row r="90" spans="1:8" x14ac:dyDescent="0.25">
      <c r="A90" s="113" t="s">
        <v>351</v>
      </c>
      <c r="B90" s="113"/>
      <c r="C90" s="113"/>
      <c r="D90" s="113"/>
      <c r="E90" s="113"/>
      <c r="F90" s="113"/>
      <c r="G90" s="113"/>
    </row>
    <row r="91" spans="1:8" s="73" customFormat="1" x14ac:dyDescent="0.25">
      <c r="A91" s="49" t="s">
        <v>69</v>
      </c>
      <c r="B91" s="49" t="s">
        <v>70</v>
      </c>
      <c r="C91" s="49" t="s">
        <v>71</v>
      </c>
      <c r="D91" s="49" t="s">
        <v>313</v>
      </c>
      <c r="E91" s="49"/>
      <c r="F91" s="49"/>
      <c r="G91" s="49"/>
    </row>
    <row r="92" spans="1:8" s="96" customFormat="1" x14ac:dyDescent="0.2">
      <c r="A92" s="80">
        <v>1160</v>
      </c>
      <c r="B92" s="83" t="s">
        <v>352</v>
      </c>
      <c r="C92" s="82">
        <v>0</v>
      </c>
      <c r="D92" s="109" t="s">
        <v>558</v>
      </c>
      <c r="E92" s="2"/>
      <c r="F92" s="83"/>
      <c r="G92" s="83"/>
    </row>
    <row r="93" spans="1:8" x14ac:dyDescent="0.25">
      <c r="A93" s="74">
        <v>1161</v>
      </c>
      <c r="B93" s="72" t="s">
        <v>353</v>
      </c>
      <c r="C93" s="75">
        <v>0</v>
      </c>
      <c r="D93" s="72"/>
      <c r="E93" s="72"/>
      <c r="F93" s="72"/>
      <c r="G93" s="72"/>
    </row>
    <row r="94" spans="1:8" x14ac:dyDescent="0.25">
      <c r="A94" s="74">
        <v>1162</v>
      </c>
      <c r="B94" s="72" t="s">
        <v>354</v>
      </c>
      <c r="C94" s="75">
        <v>0</v>
      </c>
      <c r="D94" s="72"/>
      <c r="E94" s="72"/>
      <c r="F94" s="72"/>
      <c r="G94" s="72"/>
    </row>
    <row r="95" spans="1:8" x14ac:dyDescent="0.25">
      <c r="A95" s="72"/>
      <c r="B95" s="72"/>
      <c r="C95" s="72"/>
      <c r="D95" s="72"/>
      <c r="E95" s="72"/>
      <c r="F95" s="72"/>
      <c r="G95" s="72"/>
    </row>
    <row r="96" spans="1:8" x14ac:dyDescent="0.25">
      <c r="A96" s="113" t="s">
        <v>355</v>
      </c>
      <c r="B96" s="113"/>
      <c r="C96" s="113"/>
      <c r="D96" s="113"/>
      <c r="E96" s="113"/>
      <c r="F96" s="113"/>
      <c r="G96" s="113"/>
      <c r="H96" s="113"/>
    </row>
    <row r="97" spans="1:8" s="73" customFormat="1" x14ac:dyDescent="0.25">
      <c r="A97" s="49" t="s">
        <v>69</v>
      </c>
      <c r="B97" s="49" t="s">
        <v>70</v>
      </c>
      <c r="C97" s="49" t="s">
        <v>71</v>
      </c>
      <c r="D97" s="49" t="s">
        <v>278</v>
      </c>
      <c r="E97" s="49"/>
      <c r="F97" s="49"/>
      <c r="G97" s="49"/>
      <c r="H97" s="49"/>
    </row>
    <row r="98" spans="1:8" s="96" customFormat="1" x14ac:dyDescent="0.25">
      <c r="A98" s="80">
        <v>1190</v>
      </c>
      <c r="B98" s="83" t="s">
        <v>356</v>
      </c>
      <c r="C98" s="82">
        <f>SUM(C99:C102)</f>
        <v>736326</v>
      </c>
      <c r="D98" s="83"/>
      <c r="E98" s="83"/>
      <c r="F98" s="83"/>
      <c r="G98" s="83"/>
      <c r="H98" s="83"/>
    </row>
    <row r="99" spans="1:8" x14ac:dyDescent="0.25">
      <c r="A99" s="74">
        <v>1191</v>
      </c>
      <c r="B99" s="72" t="s">
        <v>357</v>
      </c>
      <c r="C99" s="75">
        <v>736326</v>
      </c>
      <c r="D99" s="72"/>
      <c r="E99" s="72"/>
      <c r="F99" s="72"/>
      <c r="G99" s="72"/>
      <c r="H99" s="72"/>
    </row>
    <row r="100" spans="1:8" x14ac:dyDescent="0.25">
      <c r="A100" s="74">
        <v>1192</v>
      </c>
      <c r="B100" s="72" t="s">
        <v>358</v>
      </c>
      <c r="C100" s="75">
        <v>0</v>
      </c>
      <c r="D100" s="72"/>
      <c r="E100" s="72"/>
      <c r="F100" s="72"/>
      <c r="G100" s="72"/>
      <c r="H100" s="72"/>
    </row>
    <row r="101" spans="1:8" x14ac:dyDescent="0.25">
      <c r="A101" s="74">
        <v>1193</v>
      </c>
      <c r="B101" s="72" t="s">
        <v>359</v>
      </c>
      <c r="C101" s="75">
        <v>0</v>
      </c>
      <c r="D101" s="72"/>
      <c r="E101" s="72"/>
      <c r="F101" s="72"/>
      <c r="G101" s="72"/>
      <c r="H101" s="72"/>
    </row>
    <row r="102" spans="1:8" x14ac:dyDescent="0.25">
      <c r="A102" s="74">
        <v>1194</v>
      </c>
      <c r="B102" s="72" t="s">
        <v>360</v>
      </c>
      <c r="C102" s="75">
        <v>0</v>
      </c>
      <c r="D102" s="72"/>
      <c r="E102" s="72"/>
      <c r="F102" s="72"/>
      <c r="G102" s="72"/>
      <c r="H102" s="72"/>
    </row>
    <row r="103" spans="1:8" x14ac:dyDescent="0.25">
      <c r="A103" s="74">
        <v>1290</v>
      </c>
      <c r="B103" s="72" t="s">
        <v>361</v>
      </c>
      <c r="C103" s="82">
        <f>SUM(C104:C106)</f>
        <v>21096</v>
      </c>
      <c r="D103" s="72"/>
      <c r="E103" s="72"/>
      <c r="F103" s="72"/>
      <c r="G103" s="72"/>
      <c r="H103" s="72"/>
    </row>
    <row r="104" spans="1:8" x14ac:dyDescent="0.25">
      <c r="A104" s="74">
        <v>1291</v>
      </c>
      <c r="B104" s="72" t="s">
        <v>362</v>
      </c>
      <c r="C104" s="75">
        <v>0</v>
      </c>
      <c r="D104" s="72"/>
      <c r="E104" s="72"/>
      <c r="F104" s="72"/>
      <c r="G104" s="72"/>
      <c r="H104" s="72"/>
    </row>
    <row r="105" spans="1:8" x14ac:dyDescent="0.25">
      <c r="A105" s="74">
        <v>1292</v>
      </c>
      <c r="B105" s="72" t="s">
        <v>363</v>
      </c>
      <c r="C105" s="75">
        <v>0</v>
      </c>
      <c r="D105" s="72"/>
      <c r="E105" s="72"/>
      <c r="F105" s="72"/>
      <c r="G105" s="72"/>
      <c r="H105" s="72"/>
    </row>
    <row r="106" spans="1:8" x14ac:dyDescent="0.25">
      <c r="A106" s="74">
        <v>1293</v>
      </c>
      <c r="B106" s="72" t="s">
        <v>364</v>
      </c>
      <c r="C106" s="75">
        <v>21096</v>
      </c>
      <c r="D106" s="72"/>
      <c r="E106" s="72"/>
      <c r="F106" s="72"/>
      <c r="G106" s="72"/>
      <c r="H106" s="72"/>
    </row>
    <row r="107" spans="1:8" x14ac:dyDescent="0.25">
      <c r="A107" s="72"/>
      <c r="B107" s="72"/>
      <c r="C107" s="72"/>
      <c r="D107" s="72"/>
      <c r="E107" s="72"/>
      <c r="F107" s="72"/>
      <c r="G107" s="72"/>
      <c r="H107" s="72"/>
    </row>
    <row r="108" spans="1:8" x14ac:dyDescent="0.25">
      <c r="A108" s="113" t="s">
        <v>365</v>
      </c>
      <c r="B108" s="113"/>
      <c r="C108" s="113"/>
      <c r="D108" s="113"/>
      <c r="E108" s="113"/>
      <c r="F108" s="113"/>
      <c r="G108" s="113"/>
      <c r="H108" s="113"/>
    </row>
    <row r="109" spans="1:8" s="73" customFormat="1" x14ac:dyDescent="0.25">
      <c r="A109" s="49" t="s">
        <v>69</v>
      </c>
      <c r="B109" s="49" t="s">
        <v>70</v>
      </c>
      <c r="C109" s="49" t="s">
        <v>71</v>
      </c>
      <c r="D109" s="49" t="s">
        <v>274</v>
      </c>
      <c r="E109" s="49" t="s">
        <v>275</v>
      </c>
      <c r="F109" s="49" t="s">
        <v>276</v>
      </c>
      <c r="G109" s="49" t="s">
        <v>366</v>
      </c>
      <c r="H109" s="49" t="s">
        <v>315</v>
      </c>
    </row>
    <row r="110" spans="1:8" s="96" customFormat="1" x14ac:dyDescent="0.2">
      <c r="A110" s="80">
        <v>2110</v>
      </c>
      <c r="B110" s="83" t="s">
        <v>367</v>
      </c>
      <c r="C110" s="82">
        <f>SUM(C111:C119)</f>
        <v>9296286.7599999998</v>
      </c>
      <c r="D110" s="82">
        <f>SUM(D111:D123)</f>
        <v>9296286.7599999998</v>
      </c>
      <c r="E110" s="82">
        <f t="shared" ref="E110:G110" si="5">SUM(E111:E119)</f>
        <v>0</v>
      </c>
      <c r="F110" s="82">
        <f t="shared" si="5"/>
        <v>0</v>
      </c>
      <c r="G110" s="82">
        <f t="shared" si="5"/>
        <v>0</v>
      </c>
      <c r="H110" s="2" t="s">
        <v>555</v>
      </c>
    </row>
    <row r="111" spans="1:8" x14ac:dyDescent="0.2">
      <c r="A111" s="74">
        <v>2111</v>
      </c>
      <c r="B111" s="72" t="s">
        <v>368</v>
      </c>
      <c r="C111" s="75">
        <f>SUM(D111:G111)</f>
        <v>0</v>
      </c>
      <c r="D111" s="75">
        <v>0</v>
      </c>
      <c r="E111" s="75">
        <v>0</v>
      </c>
      <c r="F111" s="75">
        <v>0</v>
      </c>
      <c r="G111" s="75">
        <v>0</v>
      </c>
      <c r="H111" s="2"/>
    </row>
    <row r="112" spans="1:8" x14ac:dyDescent="0.2">
      <c r="A112" s="74">
        <v>2112</v>
      </c>
      <c r="B112" s="72" t="s">
        <v>369</v>
      </c>
      <c r="C112" s="75">
        <f t="shared" ref="C112:C119" si="6">SUM(D112:G112)</f>
        <v>20560.79</v>
      </c>
      <c r="D112" s="75">
        <v>20560.79</v>
      </c>
      <c r="E112" s="75">
        <v>0</v>
      </c>
      <c r="F112" s="75">
        <v>0</v>
      </c>
      <c r="G112" s="75">
        <v>0</v>
      </c>
      <c r="H112" s="2" t="s">
        <v>555</v>
      </c>
    </row>
    <row r="113" spans="1:8" x14ac:dyDescent="0.2">
      <c r="A113" s="74">
        <v>2113</v>
      </c>
      <c r="B113" s="72" t="s">
        <v>370</v>
      </c>
      <c r="C113" s="75">
        <f t="shared" si="6"/>
        <v>0</v>
      </c>
      <c r="D113" s="75">
        <v>0</v>
      </c>
      <c r="E113" s="75">
        <v>0</v>
      </c>
      <c r="F113" s="75">
        <v>0</v>
      </c>
      <c r="G113" s="75">
        <v>0</v>
      </c>
      <c r="H113" s="2"/>
    </row>
    <row r="114" spans="1:8" x14ac:dyDescent="0.2">
      <c r="A114" s="74">
        <v>2114</v>
      </c>
      <c r="B114" s="72" t="s">
        <v>371</v>
      </c>
      <c r="C114" s="75">
        <f t="shared" si="6"/>
        <v>0</v>
      </c>
      <c r="D114" s="75">
        <v>0</v>
      </c>
      <c r="E114" s="75">
        <v>0</v>
      </c>
      <c r="F114" s="75">
        <v>0</v>
      </c>
      <c r="G114" s="75">
        <v>0</v>
      </c>
      <c r="H114" s="2"/>
    </row>
    <row r="115" spans="1:8" x14ac:dyDescent="0.2">
      <c r="A115" s="74">
        <v>2115</v>
      </c>
      <c r="B115" s="72" t="s">
        <v>372</v>
      </c>
      <c r="C115" s="75">
        <f t="shared" si="6"/>
        <v>0</v>
      </c>
      <c r="D115" s="75">
        <v>0</v>
      </c>
      <c r="E115" s="75">
        <v>0</v>
      </c>
      <c r="F115" s="75">
        <v>0</v>
      </c>
      <c r="G115" s="75">
        <v>0</v>
      </c>
      <c r="H115" s="2"/>
    </row>
    <row r="116" spans="1:8" x14ac:dyDescent="0.2">
      <c r="A116" s="74">
        <v>2116</v>
      </c>
      <c r="B116" s="72" t="s">
        <v>373</v>
      </c>
      <c r="C116" s="75">
        <f t="shared" si="6"/>
        <v>0</v>
      </c>
      <c r="D116" s="75">
        <v>0</v>
      </c>
      <c r="E116" s="75">
        <v>0</v>
      </c>
      <c r="F116" s="75">
        <v>0</v>
      </c>
      <c r="G116" s="75">
        <v>0</v>
      </c>
      <c r="H116" s="2"/>
    </row>
    <row r="117" spans="1:8" x14ac:dyDescent="0.2">
      <c r="A117" s="74">
        <v>2117</v>
      </c>
      <c r="B117" s="72" t="s">
        <v>374</v>
      </c>
      <c r="C117" s="75">
        <f t="shared" si="6"/>
        <v>9003322.9700000007</v>
      </c>
      <c r="D117" s="75">
        <v>9003322.9700000007</v>
      </c>
      <c r="E117" s="75">
        <v>0</v>
      </c>
      <c r="F117" s="75">
        <v>0</v>
      </c>
      <c r="G117" s="75">
        <v>0</v>
      </c>
      <c r="H117" s="2" t="s">
        <v>555</v>
      </c>
    </row>
    <row r="118" spans="1:8" x14ac:dyDescent="0.2">
      <c r="A118" s="74">
        <v>2118</v>
      </c>
      <c r="B118" s="72" t="s">
        <v>375</v>
      </c>
      <c r="C118" s="75">
        <f t="shared" si="6"/>
        <v>0</v>
      </c>
      <c r="D118" s="75">
        <v>0</v>
      </c>
      <c r="E118" s="75">
        <v>0</v>
      </c>
      <c r="F118" s="75">
        <v>0</v>
      </c>
      <c r="G118" s="75">
        <v>0</v>
      </c>
      <c r="H118" s="2"/>
    </row>
    <row r="119" spans="1:8" x14ac:dyDescent="0.2">
      <c r="A119" s="74">
        <v>2119</v>
      </c>
      <c r="B119" s="72" t="s">
        <v>376</v>
      </c>
      <c r="C119" s="75">
        <f t="shared" si="6"/>
        <v>272403</v>
      </c>
      <c r="D119" s="75">
        <v>272403</v>
      </c>
      <c r="E119" s="75">
        <v>0</v>
      </c>
      <c r="F119" s="75">
        <v>0</v>
      </c>
      <c r="G119" s="75">
        <v>0</v>
      </c>
      <c r="H119" s="2"/>
    </row>
    <row r="120" spans="1:8" x14ac:dyDescent="0.2">
      <c r="A120" s="74">
        <v>2120</v>
      </c>
      <c r="B120" s="72" t="s">
        <v>377</v>
      </c>
      <c r="C120" s="82">
        <f>SUM(C121:C123)</f>
        <v>0</v>
      </c>
      <c r="D120" s="82">
        <f t="shared" ref="D120:G120" si="7">SUM(D121:D123)</f>
        <v>0</v>
      </c>
      <c r="E120" s="82">
        <f t="shared" si="7"/>
        <v>0</v>
      </c>
      <c r="F120" s="82">
        <f t="shared" si="7"/>
        <v>0</v>
      </c>
      <c r="G120" s="82">
        <f t="shared" si="7"/>
        <v>0</v>
      </c>
      <c r="H120" s="2"/>
    </row>
    <row r="121" spans="1:8" x14ac:dyDescent="0.2">
      <c r="A121" s="74">
        <v>2121</v>
      </c>
      <c r="B121" s="72" t="s">
        <v>378</v>
      </c>
      <c r="C121" s="75">
        <f>SUM(D121:G121)</f>
        <v>0</v>
      </c>
      <c r="D121" s="75">
        <v>0</v>
      </c>
      <c r="E121" s="75">
        <v>0</v>
      </c>
      <c r="F121" s="75">
        <v>0</v>
      </c>
      <c r="G121" s="75">
        <v>0</v>
      </c>
      <c r="H121" s="2"/>
    </row>
    <row r="122" spans="1:8" x14ac:dyDescent="0.2">
      <c r="A122" s="74">
        <v>2122</v>
      </c>
      <c r="B122" s="72" t="s">
        <v>379</v>
      </c>
      <c r="C122" s="75">
        <f t="shared" ref="C122:C123" si="8">SUM(D122:G122)</f>
        <v>0</v>
      </c>
      <c r="D122" s="75">
        <v>0</v>
      </c>
      <c r="E122" s="75">
        <v>0</v>
      </c>
      <c r="F122" s="75">
        <v>0</v>
      </c>
      <c r="G122" s="75">
        <v>0</v>
      </c>
      <c r="H122" s="2"/>
    </row>
    <row r="123" spans="1:8" x14ac:dyDescent="0.2">
      <c r="A123" s="74">
        <v>2129</v>
      </c>
      <c r="B123" s="72" t="s">
        <v>380</v>
      </c>
      <c r="C123" s="75">
        <f t="shared" si="8"/>
        <v>0</v>
      </c>
      <c r="D123" s="75">
        <v>0</v>
      </c>
      <c r="E123" s="75">
        <v>0</v>
      </c>
      <c r="F123" s="75">
        <v>0</v>
      </c>
      <c r="G123" s="75">
        <v>0</v>
      </c>
      <c r="H123" s="2"/>
    </row>
    <row r="124" spans="1:8" x14ac:dyDescent="0.25">
      <c r="A124" s="72"/>
      <c r="B124" s="72"/>
      <c r="C124" s="72"/>
      <c r="D124" s="72"/>
      <c r="E124" s="72"/>
      <c r="F124" s="72"/>
      <c r="G124" s="72"/>
      <c r="H124" s="72"/>
    </row>
    <row r="125" spans="1:8" x14ac:dyDescent="0.25">
      <c r="A125" s="113" t="s">
        <v>381</v>
      </c>
      <c r="B125" s="113"/>
      <c r="C125" s="113"/>
      <c r="D125" s="113"/>
      <c r="E125" s="113"/>
      <c r="F125" s="113"/>
      <c r="G125" s="113"/>
      <c r="H125" s="113"/>
    </row>
    <row r="126" spans="1:8" s="73" customFormat="1" x14ac:dyDescent="0.25">
      <c r="A126" s="49" t="s">
        <v>69</v>
      </c>
      <c r="B126" s="49" t="s">
        <v>70</v>
      </c>
      <c r="C126" s="49" t="s">
        <v>71</v>
      </c>
      <c r="D126" s="49" t="s">
        <v>382</v>
      </c>
      <c r="E126" s="49" t="s">
        <v>278</v>
      </c>
      <c r="F126" s="49"/>
      <c r="G126" s="49"/>
      <c r="H126" s="49"/>
    </row>
    <row r="127" spans="1:8" s="96" customFormat="1" x14ac:dyDescent="0.2">
      <c r="A127" s="80">
        <v>2160</v>
      </c>
      <c r="B127" s="83" t="s">
        <v>383</v>
      </c>
      <c r="C127" s="82">
        <f>SUM(C128:C133)</f>
        <v>0</v>
      </c>
      <c r="D127" s="110" t="s">
        <v>558</v>
      </c>
      <c r="E127" s="2"/>
      <c r="F127" s="83"/>
      <c r="G127" s="83"/>
      <c r="H127" s="83"/>
    </row>
    <row r="128" spans="1:8" x14ac:dyDescent="0.25">
      <c r="A128" s="74">
        <v>2161</v>
      </c>
      <c r="B128" s="72" t="s">
        <v>384</v>
      </c>
      <c r="C128" s="75">
        <v>0</v>
      </c>
      <c r="D128" s="72"/>
      <c r="E128" s="72"/>
      <c r="F128" s="72"/>
      <c r="G128" s="72"/>
      <c r="H128" s="72"/>
    </row>
    <row r="129" spans="1:5" x14ac:dyDescent="0.25">
      <c r="A129" s="74">
        <v>2162</v>
      </c>
      <c r="B129" s="72" t="s">
        <v>385</v>
      </c>
      <c r="C129" s="75">
        <v>0</v>
      </c>
      <c r="D129" s="72"/>
      <c r="E129" s="72"/>
    </row>
    <row r="130" spans="1:5" x14ac:dyDescent="0.25">
      <c r="A130" s="74">
        <v>2163</v>
      </c>
      <c r="B130" s="72" t="s">
        <v>386</v>
      </c>
      <c r="C130" s="75">
        <v>0</v>
      </c>
      <c r="D130" s="72"/>
      <c r="E130" s="72"/>
    </row>
    <row r="131" spans="1:5" x14ac:dyDescent="0.25">
      <c r="A131" s="74">
        <v>2164</v>
      </c>
      <c r="B131" s="72" t="s">
        <v>387</v>
      </c>
      <c r="C131" s="75">
        <v>0</v>
      </c>
      <c r="D131" s="72"/>
      <c r="E131" s="72"/>
    </row>
    <row r="132" spans="1:5" x14ac:dyDescent="0.25">
      <c r="A132" s="74">
        <v>2165</v>
      </c>
      <c r="B132" s="72" t="s">
        <v>388</v>
      </c>
      <c r="C132" s="75">
        <v>0</v>
      </c>
      <c r="D132" s="72"/>
      <c r="E132" s="72"/>
    </row>
    <row r="133" spans="1:5" x14ac:dyDescent="0.25">
      <c r="A133" s="74">
        <v>2166</v>
      </c>
      <c r="B133" s="72" t="s">
        <v>389</v>
      </c>
      <c r="C133" s="75">
        <v>0</v>
      </c>
      <c r="D133" s="72"/>
      <c r="E133" s="72"/>
    </row>
    <row r="134" spans="1:5" x14ac:dyDescent="0.25">
      <c r="A134" s="74">
        <v>2250</v>
      </c>
      <c r="B134" s="72" t="s">
        <v>390</v>
      </c>
      <c r="C134" s="82">
        <f>SUM(C135:C140)</f>
        <v>29621178.399999999</v>
      </c>
      <c r="D134" s="72"/>
      <c r="E134" s="72"/>
    </row>
    <row r="135" spans="1:5" x14ac:dyDescent="0.25">
      <c r="A135" s="74">
        <v>2251</v>
      </c>
      <c r="B135" s="72" t="s">
        <v>391</v>
      </c>
      <c r="C135" s="75">
        <v>0</v>
      </c>
      <c r="D135" s="72"/>
      <c r="E135" s="72"/>
    </row>
    <row r="136" spans="1:5" x14ac:dyDescent="0.25">
      <c r="A136" s="74">
        <v>2252</v>
      </c>
      <c r="B136" s="72" t="s">
        <v>392</v>
      </c>
      <c r="C136" s="75">
        <v>0</v>
      </c>
      <c r="D136" s="72"/>
      <c r="E136" s="72"/>
    </row>
    <row r="137" spans="1:5" x14ac:dyDescent="0.25">
      <c r="A137" s="74">
        <v>2253</v>
      </c>
      <c r="B137" s="72" t="s">
        <v>393</v>
      </c>
      <c r="C137" s="75">
        <v>0</v>
      </c>
      <c r="D137" s="72"/>
      <c r="E137" s="72"/>
    </row>
    <row r="138" spans="1:5" x14ac:dyDescent="0.25">
      <c r="A138" s="74">
        <v>2254</v>
      </c>
      <c r="B138" s="72" t="s">
        <v>394</v>
      </c>
      <c r="C138" s="75">
        <v>0</v>
      </c>
      <c r="D138" s="72"/>
      <c r="E138" s="72"/>
    </row>
    <row r="139" spans="1:5" x14ac:dyDescent="0.25">
      <c r="A139" s="74">
        <v>2255</v>
      </c>
      <c r="B139" s="72" t="s">
        <v>395</v>
      </c>
      <c r="C139" s="75">
        <v>29621178.399999999</v>
      </c>
      <c r="D139" s="72"/>
      <c r="E139" s="72"/>
    </row>
    <row r="140" spans="1:5" x14ac:dyDescent="0.25">
      <c r="A140" s="74">
        <v>2256</v>
      </c>
      <c r="B140" s="72" t="s">
        <v>396</v>
      </c>
      <c r="C140" s="75">
        <v>0</v>
      </c>
      <c r="D140" s="72"/>
      <c r="E140" s="72"/>
    </row>
    <row r="141" spans="1:5" x14ac:dyDescent="0.25">
      <c r="A141" s="72"/>
      <c r="B141" s="72"/>
      <c r="C141" s="72"/>
      <c r="D141" s="72"/>
      <c r="E141" s="72"/>
    </row>
    <row r="142" spans="1:5" x14ac:dyDescent="0.25">
      <c r="A142" s="113" t="s">
        <v>397</v>
      </c>
      <c r="B142" s="113"/>
      <c r="C142" s="113"/>
      <c r="D142" s="113"/>
      <c r="E142" s="113"/>
    </row>
    <row r="143" spans="1:5" s="73" customFormat="1" x14ac:dyDescent="0.25">
      <c r="A143" s="79" t="s">
        <v>69</v>
      </c>
      <c r="B143" s="79" t="s">
        <v>70</v>
      </c>
      <c r="C143" s="79" t="s">
        <v>71</v>
      </c>
      <c r="D143" s="49" t="s">
        <v>382</v>
      </c>
      <c r="E143" s="49" t="s">
        <v>278</v>
      </c>
    </row>
    <row r="144" spans="1:5" x14ac:dyDescent="0.2">
      <c r="A144" s="74">
        <v>2150</v>
      </c>
      <c r="B144" s="72" t="s">
        <v>398</v>
      </c>
      <c r="C144" s="75">
        <v>0</v>
      </c>
      <c r="D144" s="111" t="s">
        <v>558</v>
      </c>
      <c r="E144" s="2"/>
    </row>
    <row r="145" spans="1:5" x14ac:dyDescent="0.2">
      <c r="A145" s="74">
        <v>2151</v>
      </c>
      <c r="B145" s="72" t="s">
        <v>399</v>
      </c>
      <c r="C145" s="75">
        <v>0</v>
      </c>
      <c r="D145" s="72"/>
      <c r="E145" s="2"/>
    </row>
    <row r="146" spans="1:5" x14ac:dyDescent="0.2">
      <c r="A146" s="74">
        <v>2152</v>
      </c>
      <c r="B146" s="72" t="s">
        <v>400</v>
      </c>
      <c r="C146" s="75">
        <v>0</v>
      </c>
      <c r="D146" s="72"/>
      <c r="E146" s="2"/>
    </row>
    <row r="147" spans="1:5" x14ac:dyDescent="0.2">
      <c r="A147" s="74">
        <v>2159</v>
      </c>
      <c r="B147" s="72" t="s">
        <v>401</v>
      </c>
      <c r="C147" s="75">
        <v>0</v>
      </c>
      <c r="D147" s="72"/>
      <c r="E147" s="2"/>
    </row>
    <row r="148" spans="1:5" x14ac:dyDescent="0.2">
      <c r="A148" s="74">
        <v>2240</v>
      </c>
      <c r="B148" s="72" t="s">
        <v>402</v>
      </c>
      <c r="C148" s="75">
        <v>0</v>
      </c>
      <c r="D148" s="112" t="s">
        <v>558</v>
      </c>
      <c r="E148" s="2"/>
    </row>
    <row r="149" spans="1:5" x14ac:dyDescent="0.2">
      <c r="A149" s="74">
        <v>2241</v>
      </c>
      <c r="B149" s="72" t="s">
        <v>403</v>
      </c>
      <c r="C149" s="75">
        <v>0</v>
      </c>
      <c r="D149" s="72"/>
      <c r="E149" s="2"/>
    </row>
    <row r="150" spans="1:5" x14ac:dyDescent="0.2">
      <c r="A150" s="74">
        <v>2242</v>
      </c>
      <c r="B150" s="72" t="s">
        <v>404</v>
      </c>
      <c r="C150" s="75">
        <v>0</v>
      </c>
      <c r="D150" s="72"/>
      <c r="E150" s="2"/>
    </row>
    <row r="151" spans="1:5" x14ac:dyDescent="0.2">
      <c r="A151" s="74">
        <v>2249</v>
      </c>
      <c r="B151" s="72" t="s">
        <v>405</v>
      </c>
      <c r="C151" s="75">
        <v>0</v>
      </c>
      <c r="D151" s="72"/>
      <c r="E151" s="2"/>
    </row>
    <row r="152" spans="1:5" x14ac:dyDescent="0.25">
      <c r="A152" s="74"/>
      <c r="B152" s="72"/>
      <c r="C152" s="75"/>
      <c r="D152" s="72"/>
      <c r="E152" s="72"/>
    </row>
    <row r="153" spans="1:5" x14ac:dyDescent="0.25">
      <c r="A153" s="113" t="s">
        <v>406</v>
      </c>
      <c r="B153" s="113"/>
      <c r="C153" s="113"/>
      <c r="D153" s="113"/>
      <c r="E153" s="113"/>
    </row>
    <row r="154" spans="1:5" s="73" customFormat="1" x14ac:dyDescent="0.25">
      <c r="A154" s="79" t="s">
        <v>69</v>
      </c>
      <c r="B154" s="79" t="s">
        <v>70</v>
      </c>
      <c r="C154" s="79" t="s">
        <v>71</v>
      </c>
      <c r="D154" s="49" t="s">
        <v>382</v>
      </c>
      <c r="E154" s="49" t="s">
        <v>278</v>
      </c>
    </row>
    <row r="155" spans="1:5" s="96" customFormat="1" x14ac:dyDescent="0.2">
      <c r="A155" s="80">
        <v>2170</v>
      </c>
      <c r="B155" s="83" t="s">
        <v>407</v>
      </c>
      <c r="C155" s="82">
        <v>0</v>
      </c>
      <c r="D155" s="112" t="s">
        <v>558</v>
      </c>
      <c r="E155" s="2"/>
    </row>
    <row r="156" spans="1:5" x14ac:dyDescent="0.25">
      <c r="A156" s="74">
        <v>2171</v>
      </c>
      <c r="B156" s="72" t="s">
        <v>408</v>
      </c>
      <c r="C156" s="75">
        <v>0</v>
      </c>
      <c r="D156" s="72"/>
      <c r="E156" s="72"/>
    </row>
    <row r="157" spans="1:5" x14ac:dyDescent="0.25">
      <c r="A157" s="74">
        <v>2172</v>
      </c>
      <c r="B157" s="72" t="s">
        <v>409</v>
      </c>
      <c r="C157" s="75">
        <v>0</v>
      </c>
      <c r="D157" s="72"/>
      <c r="E157" s="72"/>
    </row>
    <row r="158" spans="1:5" x14ac:dyDescent="0.25">
      <c r="A158" s="74">
        <v>2179</v>
      </c>
      <c r="B158" s="72" t="s">
        <v>410</v>
      </c>
      <c r="C158" s="75">
        <v>0</v>
      </c>
      <c r="D158" s="72"/>
      <c r="E158" s="72"/>
    </row>
    <row r="159" spans="1:5" x14ac:dyDescent="0.25">
      <c r="A159" s="74">
        <v>2260</v>
      </c>
      <c r="B159" s="72" t="s">
        <v>411</v>
      </c>
      <c r="C159" s="82">
        <f>SUM(C160:C163)</f>
        <v>13494560.140000001</v>
      </c>
      <c r="D159" s="72"/>
      <c r="E159" s="72"/>
    </row>
    <row r="160" spans="1:5" x14ac:dyDescent="0.25">
      <c r="A160" s="74">
        <v>2261</v>
      </c>
      <c r="B160" s="72" t="s">
        <v>412</v>
      </c>
      <c r="C160" s="75">
        <v>0</v>
      </c>
      <c r="D160" s="72"/>
      <c r="E160" s="72"/>
    </row>
    <row r="161" spans="1:5" x14ac:dyDescent="0.25">
      <c r="A161" s="74">
        <v>2262</v>
      </c>
      <c r="B161" s="72" t="s">
        <v>413</v>
      </c>
      <c r="C161" s="75">
        <v>0</v>
      </c>
      <c r="D161" s="72"/>
      <c r="E161" s="72"/>
    </row>
    <row r="162" spans="1:5" x14ac:dyDescent="0.25">
      <c r="A162" s="74">
        <v>2263</v>
      </c>
      <c r="B162" s="72" t="s">
        <v>414</v>
      </c>
      <c r="C162" s="75">
        <v>0</v>
      </c>
      <c r="D162" s="72"/>
      <c r="E162" s="72"/>
    </row>
    <row r="163" spans="1:5" x14ac:dyDescent="0.25">
      <c r="A163" s="74">
        <v>2269</v>
      </c>
      <c r="B163" s="72" t="s">
        <v>415</v>
      </c>
      <c r="C163" s="75">
        <v>13494560.140000001</v>
      </c>
      <c r="D163" s="72"/>
      <c r="E163" s="72"/>
    </row>
    <row r="164" spans="1:5" x14ac:dyDescent="0.25">
      <c r="A164" s="72"/>
      <c r="B164" s="72"/>
      <c r="C164" s="72"/>
      <c r="D164" s="72"/>
      <c r="E164" s="72"/>
    </row>
    <row r="165" spans="1:5" x14ac:dyDescent="0.25">
      <c r="A165" s="113" t="s">
        <v>416</v>
      </c>
      <c r="B165" s="113"/>
      <c r="C165" s="113"/>
      <c r="D165" s="113"/>
      <c r="E165" s="113"/>
    </row>
    <row r="166" spans="1:5" s="73" customFormat="1" x14ac:dyDescent="0.25">
      <c r="A166" s="79" t="s">
        <v>69</v>
      </c>
      <c r="B166" s="79" t="s">
        <v>70</v>
      </c>
      <c r="C166" s="79" t="s">
        <v>71</v>
      </c>
      <c r="D166" s="49" t="s">
        <v>382</v>
      </c>
      <c r="E166" s="49" t="s">
        <v>278</v>
      </c>
    </row>
    <row r="167" spans="1:5" s="96" customFormat="1" x14ac:dyDescent="0.2">
      <c r="A167" s="80">
        <v>2190</v>
      </c>
      <c r="B167" s="83" t="s">
        <v>417</v>
      </c>
      <c r="C167" s="82">
        <v>0</v>
      </c>
      <c r="D167" s="112" t="s">
        <v>558</v>
      </c>
      <c r="E167" s="2"/>
    </row>
    <row r="168" spans="1:5" x14ac:dyDescent="0.25">
      <c r="A168" s="74">
        <v>2191</v>
      </c>
      <c r="B168" s="72" t="s">
        <v>418</v>
      </c>
      <c r="C168" s="75">
        <v>0</v>
      </c>
      <c r="D168" s="72"/>
      <c r="E168" s="72"/>
    </row>
    <row r="169" spans="1:5" x14ac:dyDescent="0.25">
      <c r="A169" s="74">
        <v>2192</v>
      </c>
      <c r="B169" s="72" t="s">
        <v>419</v>
      </c>
      <c r="C169" s="75">
        <v>0</v>
      </c>
      <c r="D169" s="72"/>
      <c r="E169" s="72"/>
    </row>
    <row r="170" spans="1:5" x14ac:dyDescent="0.25">
      <c r="A170" s="74">
        <v>2199</v>
      </c>
      <c r="B170" s="72" t="s">
        <v>420</v>
      </c>
      <c r="C170" s="75">
        <v>0</v>
      </c>
      <c r="D170" s="72"/>
      <c r="E170" s="72"/>
    </row>
    <row r="171" spans="1:5" x14ac:dyDescent="0.25">
      <c r="A171" s="72"/>
      <c r="B171" s="72"/>
      <c r="C171" s="72"/>
      <c r="D171" s="72"/>
      <c r="E171" s="72"/>
    </row>
    <row r="172" spans="1:5" x14ac:dyDescent="0.25">
      <c r="A172" s="83" t="s">
        <v>65</v>
      </c>
      <c r="C172" s="72"/>
      <c r="D172" s="72"/>
      <c r="E172" s="72"/>
    </row>
    <row r="173" spans="1:5" x14ac:dyDescent="0.25"/>
    <row r="174" spans="1:5" x14ac:dyDescent="0.2">
      <c r="A174" s="52"/>
      <c r="B174" s="52"/>
      <c r="C174" s="52"/>
      <c r="D174" s="52"/>
    </row>
    <row r="175" spans="1:5" x14ac:dyDescent="0.2">
      <c r="A175" s="52"/>
      <c r="B175" s="52"/>
      <c r="C175" s="52"/>
      <c r="D175" s="52"/>
    </row>
    <row r="176" spans="1:5" x14ac:dyDescent="0.2">
      <c r="A176" s="52"/>
      <c r="B176" s="52"/>
      <c r="C176" s="52"/>
      <c r="D176" s="52"/>
    </row>
    <row r="177" spans="1:4" x14ac:dyDescent="0.2">
      <c r="A177" s="52"/>
      <c r="B177" s="52"/>
      <c r="C177" s="52"/>
      <c r="D177" s="52"/>
    </row>
    <row r="178" spans="1:4" x14ac:dyDescent="0.2">
      <c r="A178" s="52"/>
      <c r="B178" s="52"/>
      <c r="C178" s="52"/>
      <c r="D178" s="52"/>
    </row>
    <row r="179" spans="1:4" x14ac:dyDescent="0.2">
      <c r="A179" s="52"/>
      <c r="B179" s="52"/>
      <c r="C179" s="52"/>
      <c r="D179" s="52"/>
    </row>
    <row r="180" spans="1:4" x14ac:dyDescent="0.2">
      <c r="A180" s="52"/>
      <c r="B180" s="52"/>
      <c r="C180" s="52"/>
      <c r="D180" s="52"/>
    </row>
    <row r="181" spans="1:4" x14ac:dyDescent="0.25"/>
    <row r="182" spans="1:4" x14ac:dyDescent="0.25"/>
  </sheetData>
  <mergeCells count="21">
    <mergeCell ref="A1:F1"/>
    <mergeCell ref="A2:F2"/>
    <mergeCell ref="A3:F3"/>
    <mergeCell ref="A4:F4"/>
    <mergeCell ref="A5:H5"/>
    <mergeCell ref="A7:H7"/>
    <mergeCell ref="A13:H13"/>
    <mergeCell ref="A18:H18"/>
    <mergeCell ref="A30:H30"/>
    <mergeCell ref="A39:F39"/>
    <mergeCell ref="A44:F44"/>
    <mergeCell ref="A48:H48"/>
    <mergeCell ref="A54:J54"/>
    <mergeCell ref="A74:G74"/>
    <mergeCell ref="A90:G90"/>
    <mergeCell ref="A165:E165"/>
    <mergeCell ref="A96:H96"/>
    <mergeCell ref="A108:H108"/>
    <mergeCell ref="A125:H125"/>
    <mergeCell ref="A142:E142"/>
    <mergeCell ref="A153:E153"/>
  </mergeCells>
  <printOptions horizontalCentered="1"/>
  <pageMargins left="0.23622047244094491" right="0.23622047244094491" top="0.55118110236220474" bottom="0.62992125984251968" header="0.31496062992125984" footer="0.31496062992125984"/>
  <pageSetup scale="58" fitToHeight="0" orientation="landscape" r:id="rId1"/>
  <headerFooter>
    <oddFooter>&amp;R
Página &amp;P de &amp;N</oddFooter>
  </headerFooter>
  <rowBreaks count="2" manualBreakCount="2">
    <brk id="53" max="9" man="1"/>
    <brk id="107"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40"/>
  <sheetViews>
    <sheetView showGridLines="0" zoomScaleNormal="100" workbookViewId="0">
      <selection activeCell="F10" sqref="F10"/>
    </sheetView>
  </sheetViews>
  <sheetFormatPr baseColWidth="10" defaultColWidth="0" defaultRowHeight="15" zeroHeight="1" x14ac:dyDescent="0.25"/>
  <cols>
    <col min="1" max="1" width="10" style="71" customWidth="1"/>
    <col min="2" max="2" width="48.140625" style="71" customWidth="1"/>
    <col min="3" max="3" width="22.85546875" style="71" customWidth="1"/>
    <col min="4" max="5" width="16.85546875" style="71" customWidth="1"/>
    <col min="6" max="7" width="9.140625" style="71" customWidth="1"/>
    <col min="8" max="26" width="9.140625" style="71" hidden="1"/>
    <col min="27" max="16384" width="14.42578125" style="71" hidden="1"/>
  </cols>
  <sheetData>
    <row r="1" spans="1:5" x14ac:dyDescent="0.25">
      <c r="A1" s="114" t="str">
        <f>ESF!A1</f>
        <v>Poder Legislativo del Estado de Guanajuato</v>
      </c>
      <c r="B1" s="115"/>
      <c r="C1" s="115"/>
      <c r="D1" s="36" t="s">
        <v>0</v>
      </c>
      <c r="E1" s="51">
        <f>'Notas a los Edos Financieros'!D1</f>
        <v>2026</v>
      </c>
    </row>
    <row r="2" spans="1:5" x14ac:dyDescent="0.25">
      <c r="A2" s="114" t="s">
        <v>421</v>
      </c>
      <c r="B2" s="115"/>
      <c r="C2" s="115"/>
      <c r="D2" s="36" t="s">
        <v>2</v>
      </c>
      <c r="E2" s="51" t="str">
        <f>'Notas a los Edos Financieros'!D2</f>
        <v>Trimestral</v>
      </c>
    </row>
    <row r="3" spans="1:5" x14ac:dyDescent="0.25">
      <c r="A3" s="114" t="str">
        <f>ESF!A3</f>
        <v>Del 01 de enero al 30 de junio de 2026</v>
      </c>
      <c r="B3" s="115"/>
      <c r="C3" s="115"/>
      <c r="D3" s="36" t="s">
        <v>3</v>
      </c>
      <c r="E3" s="51">
        <f>'Notas a los Edos Financieros'!D3</f>
        <v>2</v>
      </c>
    </row>
    <row r="4" spans="1:5" x14ac:dyDescent="0.25">
      <c r="A4" s="114" t="s">
        <v>4</v>
      </c>
      <c r="B4" s="115"/>
      <c r="C4" s="115"/>
      <c r="D4" s="36"/>
      <c r="E4" s="37"/>
    </row>
    <row r="5" spans="1:5" x14ac:dyDescent="0.25">
      <c r="A5" s="116" t="s">
        <v>67</v>
      </c>
      <c r="B5" s="116"/>
      <c r="C5" s="116"/>
      <c r="D5" s="116"/>
      <c r="E5" s="116"/>
    </row>
    <row r="6" spans="1:5" x14ac:dyDescent="0.25">
      <c r="A6" s="72"/>
      <c r="B6" s="72"/>
      <c r="C6" s="72"/>
      <c r="D6" s="72"/>
      <c r="E6" s="72"/>
    </row>
    <row r="7" spans="1:5" x14ac:dyDescent="0.25">
      <c r="A7" s="113" t="s">
        <v>422</v>
      </c>
      <c r="B7" s="113"/>
      <c r="C7" s="113"/>
      <c r="D7" s="113"/>
      <c r="E7" s="113"/>
    </row>
    <row r="8" spans="1:5" s="73" customFormat="1" x14ac:dyDescent="0.25">
      <c r="A8" s="49" t="s">
        <v>69</v>
      </c>
      <c r="B8" s="49" t="s">
        <v>70</v>
      </c>
      <c r="C8" s="49" t="s">
        <v>71</v>
      </c>
      <c r="D8" s="49" t="s">
        <v>265</v>
      </c>
      <c r="E8" s="49" t="s">
        <v>382</v>
      </c>
    </row>
    <row r="9" spans="1:5" x14ac:dyDescent="0.25">
      <c r="A9" s="74">
        <v>3110</v>
      </c>
      <c r="B9" s="72" t="s">
        <v>123</v>
      </c>
      <c r="C9" s="75">
        <v>0</v>
      </c>
      <c r="D9" s="72"/>
      <c r="E9" s="72"/>
    </row>
    <row r="10" spans="1:5" x14ac:dyDescent="0.2">
      <c r="A10" s="74">
        <v>3120</v>
      </c>
      <c r="B10" s="72" t="s">
        <v>423</v>
      </c>
      <c r="C10" s="103">
        <v>690250996.39999998</v>
      </c>
      <c r="D10" s="104" t="s">
        <v>556</v>
      </c>
      <c r="E10" s="104" t="s">
        <v>557</v>
      </c>
    </row>
    <row r="11" spans="1:5" x14ac:dyDescent="0.25">
      <c r="A11" s="74">
        <v>3130</v>
      </c>
      <c r="B11" s="72" t="s">
        <v>424</v>
      </c>
      <c r="C11" s="75">
        <v>0</v>
      </c>
      <c r="D11" s="72"/>
      <c r="E11" s="72"/>
    </row>
    <row r="12" spans="1:5" x14ac:dyDescent="0.25">
      <c r="A12" s="72"/>
      <c r="B12" s="72"/>
      <c r="C12" s="72"/>
      <c r="D12" s="72"/>
      <c r="E12" s="72"/>
    </row>
    <row r="13" spans="1:5" x14ac:dyDescent="0.25">
      <c r="A13" s="113" t="s">
        <v>425</v>
      </c>
      <c r="B13" s="113"/>
      <c r="C13" s="113"/>
      <c r="D13" s="113"/>
      <c r="E13" s="113"/>
    </row>
    <row r="14" spans="1:5" s="73" customFormat="1" x14ac:dyDescent="0.25">
      <c r="A14" s="49" t="s">
        <v>69</v>
      </c>
      <c r="B14" s="49" t="s">
        <v>70</v>
      </c>
      <c r="C14" s="49" t="s">
        <v>71</v>
      </c>
      <c r="D14" s="49" t="s">
        <v>426</v>
      </c>
      <c r="E14" s="49"/>
    </row>
    <row r="15" spans="1:5" x14ac:dyDescent="0.25">
      <c r="A15" s="74">
        <v>3210</v>
      </c>
      <c r="B15" s="72" t="s">
        <v>427</v>
      </c>
      <c r="C15" s="75">
        <v>74572797.030000001</v>
      </c>
      <c r="D15" s="72"/>
      <c r="E15" s="72"/>
    </row>
    <row r="16" spans="1:5" x14ac:dyDescent="0.25">
      <c r="A16" s="74">
        <v>3220</v>
      </c>
      <c r="B16" s="72" t="s">
        <v>428</v>
      </c>
      <c r="C16" s="75">
        <v>-32398996.899999999</v>
      </c>
      <c r="D16" s="72"/>
      <c r="E16" s="72"/>
    </row>
    <row r="17" spans="1:4" x14ac:dyDescent="0.25">
      <c r="A17" s="74">
        <v>3230</v>
      </c>
      <c r="B17" s="72" t="s">
        <v>429</v>
      </c>
      <c r="C17" s="82">
        <f>SUM(C18:C21)</f>
        <v>12783.36</v>
      </c>
      <c r="D17" s="72"/>
    </row>
    <row r="18" spans="1:4" x14ac:dyDescent="0.25">
      <c r="A18" s="74">
        <v>3231</v>
      </c>
      <c r="B18" s="72" t="s">
        <v>430</v>
      </c>
      <c r="C18" s="75">
        <v>0</v>
      </c>
      <c r="D18" s="72"/>
    </row>
    <row r="19" spans="1:4" x14ac:dyDescent="0.25">
      <c r="A19" s="74">
        <v>3232</v>
      </c>
      <c r="B19" s="72" t="s">
        <v>431</v>
      </c>
      <c r="C19" s="75">
        <v>12783.36</v>
      </c>
      <c r="D19" s="72"/>
    </row>
    <row r="20" spans="1:4" x14ac:dyDescent="0.25">
      <c r="A20" s="74">
        <v>3233</v>
      </c>
      <c r="B20" s="72" t="s">
        <v>432</v>
      </c>
      <c r="C20" s="75">
        <v>0</v>
      </c>
      <c r="D20" s="72"/>
    </row>
    <row r="21" spans="1:4" x14ac:dyDescent="0.25">
      <c r="A21" s="74">
        <v>3239</v>
      </c>
      <c r="B21" s="72" t="s">
        <v>433</v>
      </c>
      <c r="C21" s="75">
        <v>0</v>
      </c>
      <c r="D21" s="72"/>
    </row>
    <row r="22" spans="1:4" x14ac:dyDescent="0.25">
      <c r="A22" s="74">
        <v>3240</v>
      </c>
      <c r="B22" s="72" t="s">
        <v>434</v>
      </c>
      <c r="C22" s="82">
        <f>SUM(C23:C25)</f>
        <v>0</v>
      </c>
      <c r="D22" s="72"/>
    </row>
    <row r="23" spans="1:4" x14ac:dyDescent="0.25">
      <c r="A23" s="74">
        <v>3241</v>
      </c>
      <c r="B23" s="72" t="s">
        <v>435</v>
      </c>
      <c r="C23" s="75">
        <v>0</v>
      </c>
      <c r="D23" s="72"/>
    </row>
    <row r="24" spans="1:4" x14ac:dyDescent="0.25">
      <c r="A24" s="74">
        <v>3242</v>
      </c>
      <c r="B24" s="72" t="s">
        <v>436</v>
      </c>
      <c r="C24" s="75">
        <v>0</v>
      </c>
      <c r="D24" s="72"/>
    </row>
    <row r="25" spans="1:4" x14ac:dyDescent="0.25">
      <c r="A25" s="74">
        <v>3243</v>
      </c>
      <c r="B25" s="72" t="s">
        <v>437</v>
      </c>
      <c r="C25" s="75">
        <v>0</v>
      </c>
      <c r="D25" s="72"/>
    </row>
    <row r="26" spans="1:4" x14ac:dyDescent="0.25">
      <c r="A26" s="74">
        <v>3250</v>
      </c>
      <c r="B26" s="72" t="s">
        <v>438</v>
      </c>
      <c r="C26" s="82">
        <f>SUM(C27:C29)</f>
        <v>-1700362.57</v>
      </c>
      <c r="D26" s="72"/>
    </row>
    <row r="27" spans="1:4" x14ac:dyDescent="0.25">
      <c r="A27" s="74">
        <v>3251</v>
      </c>
      <c r="B27" s="72" t="s">
        <v>439</v>
      </c>
      <c r="C27" s="75">
        <v>-1700362.57</v>
      </c>
      <c r="D27" s="72"/>
    </row>
    <row r="28" spans="1:4" x14ac:dyDescent="0.25">
      <c r="A28" s="74">
        <v>3252</v>
      </c>
      <c r="B28" s="72" t="s">
        <v>440</v>
      </c>
      <c r="C28" s="75">
        <v>0</v>
      </c>
      <c r="D28" s="72"/>
    </row>
    <row r="29" spans="1:4" x14ac:dyDescent="0.25">
      <c r="A29" s="74">
        <v>3253</v>
      </c>
      <c r="B29" s="72" t="s">
        <v>441</v>
      </c>
      <c r="C29" s="75">
        <v>0</v>
      </c>
      <c r="D29" s="72"/>
    </row>
    <row r="30" spans="1:4" x14ac:dyDescent="0.25">
      <c r="A30" s="72"/>
      <c r="B30" s="72"/>
      <c r="C30" s="72"/>
      <c r="D30" s="72"/>
    </row>
    <row r="31" spans="1:4" x14ac:dyDescent="0.25">
      <c r="A31" s="83" t="s">
        <v>65</v>
      </c>
      <c r="C31" s="72"/>
      <c r="D31" s="72"/>
    </row>
    <row r="32" spans="1:4" x14ac:dyDescent="0.25"/>
    <row r="33" spans="1:4" x14ac:dyDescent="0.2">
      <c r="A33" s="52"/>
      <c r="B33" s="52"/>
      <c r="C33" s="52"/>
      <c r="D33" s="52"/>
    </row>
    <row r="34" spans="1:4" x14ac:dyDescent="0.2">
      <c r="A34" s="52"/>
      <c r="B34" s="52"/>
      <c r="C34" s="52"/>
      <c r="D34" s="52"/>
    </row>
    <row r="35" spans="1:4" x14ac:dyDescent="0.2">
      <c r="A35" s="52"/>
      <c r="B35" s="52"/>
      <c r="C35" s="52"/>
      <c r="D35" s="52"/>
    </row>
    <row r="36" spans="1:4" x14ac:dyDescent="0.2">
      <c r="A36" s="52"/>
      <c r="B36" s="52"/>
      <c r="C36" s="52"/>
      <c r="D36" s="52"/>
    </row>
    <row r="37" spans="1:4" x14ac:dyDescent="0.2">
      <c r="A37" s="52"/>
      <c r="B37" s="52"/>
      <c r="C37" s="52"/>
      <c r="D37" s="52"/>
    </row>
    <row r="38" spans="1:4" x14ac:dyDescent="0.2">
      <c r="A38" s="52"/>
      <c r="B38" s="52"/>
      <c r="C38" s="52"/>
      <c r="D38" s="52"/>
    </row>
    <row r="39" spans="1:4" x14ac:dyDescent="0.2">
      <c r="A39" s="52"/>
      <c r="B39" s="52"/>
      <c r="C39" s="52"/>
      <c r="D39" s="52"/>
    </row>
    <row r="40" spans="1:4" x14ac:dyDescent="0.25"/>
  </sheetData>
  <mergeCells count="7">
    <mergeCell ref="A7:E7"/>
    <mergeCell ref="A13:E13"/>
    <mergeCell ref="A1:C1"/>
    <mergeCell ref="A2:C2"/>
    <mergeCell ref="A3:C3"/>
    <mergeCell ref="A4:C4"/>
    <mergeCell ref="A5:E5"/>
  </mergeCells>
  <pageMargins left="0.62992125984251968" right="0.70866141732283472" top="0.35433070866141736" bottom="0.74803149606299213" header="0" footer="0"/>
  <pageSetup scale="75" orientation="landscape" r:id="rId1"/>
  <headerFooter>
    <oddFooter>&amp;R
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50"/>
  <sheetViews>
    <sheetView showGridLines="0" zoomScaleNormal="100" zoomScaleSheetLayoutView="100" workbookViewId="0">
      <selection activeCell="A11" sqref="A11"/>
    </sheetView>
  </sheetViews>
  <sheetFormatPr baseColWidth="10" defaultColWidth="0" defaultRowHeight="15" zeroHeight="1" x14ac:dyDescent="0.25"/>
  <cols>
    <col min="1" max="1" width="10" style="71" customWidth="1"/>
    <col min="2" max="2" width="63.42578125" style="71" customWidth="1"/>
    <col min="3" max="3" width="15.140625" style="71" customWidth="1"/>
    <col min="4" max="4" width="16.42578125" style="71" customWidth="1"/>
    <col min="5" max="5" width="19.140625" style="71" customWidth="1"/>
    <col min="6" max="7" width="9.140625" style="71" customWidth="1"/>
    <col min="8" max="26" width="9.140625" style="71" hidden="1"/>
    <col min="27" max="16384" width="14.42578125" style="71" hidden="1"/>
  </cols>
  <sheetData>
    <row r="1" spans="1:5" x14ac:dyDescent="0.25">
      <c r="A1" s="114" t="str">
        <f>ESF!A1</f>
        <v>Poder Legislativo del Estado de Guanajuato</v>
      </c>
      <c r="B1" s="115"/>
      <c r="C1" s="115"/>
      <c r="D1" s="36" t="s">
        <v>0</v>
      </c>
      <c r="E1" s="51">
        <f>'Notas a los Edos Financieros'!D1</f>
        <v>2026</v>
      </c>
    </row>
    <row r="2" spans="1:5" x14ac:dyDescent="0.25">
      <c r="A2" s="114" t="s">
        <v>442</v>
      </c>
      <c r="B2" s="115"/>
      <c r="C2" s="115"/>
      <c r="D2" s="36" t="s">
        <v>2</v>
      </c>
      <c r="E2" s="51" t="str">
        <f>'Notas a los Edos Financieros'!D2</f>
        <v>Trimestral</v>
      </c>
    </row>
    <row r="3" spans="1:5" x14ac:dyDescent="0.25">
      <c r="A3" s="114" t="str">
        <f>ESF!A3</f>
        <v>Del 01 de enero al 30 de junio de 2026</v>
      </c>
      <c r="B3" s="115"/>
      <c r="C3" s="115"/>
      <c r="D3" s="36" t="s">
        <v>3</v>
      </c>
      <c r="E3" s="51">
        <f>'Notas a los Edos Financieros'!D3</f>
        <v>2</v>
      </c>
    </row>
    <row r="4" spans="1:5" x14ac:dyDescent="0.25">
      <c r="A4" s="114" t="s">
        <v>4</v>
      </c>
      <c r="B4" s="115"/>
      <c r="C4" s="115"/>
      <c r="D4" s="36"/>
      <c r="E4" s="37"/>
    </row>
    <row r="5" spans="1:5" x14ac:dyDescent="0.25">
      <c r="A5" s="116" t="s">
        <v>67</v>
      </c>
      <c r="B5" s="116"/>
      <c r="C5" s="116"/>
      <c r="D5" s="116"/>
      <c r="E5" s="116"/>
    </row>
    <row r="6" spans="1:5" x14ac:dyDescent="0.25">
      <c r="A6" s="72"/>
      <c r="B6" s="72"/>
      <c r="C6" s="72"/>
      <c r="D6" s="72"/>
      <c r="E6" s="72"/>
    </row>
    <row r="7" spans="1:5" x14ac:dyDescent="0.25">
      <c r="A7" s="113" t="s">
        <v>443</v>
      </c>
      <c r="B7" s="113"/>
      <c r="C7" s="113"/>
      <c r="D7" s="113"/>
      <c r="E7" s="72"/>
    </row>
    <row r="8" spans="1:5" s="73" customFormat="1" x14ac:dyDescent="0.25">
      <c r="A8" s="49" t="s">
        <v>69</v>
      </c>
      <c r="B8" s="49" t="s">
        <v>70</v>
      </c>
      <c r="C8" s="49">
        <v>2026</v>
      </c>
      <c r="D8" s="49">
        <f>C8-1</f>
        <v>2025</v>
      </c>
      <c r="E8" s="74"/>
    </row>
    <row r="9" spans="1:5" x14ac:dyDescent="0.25">
      <c r="A9" s="74">
        <v>1111</v>
      </c>
      <c r="B9" s="72" t="s">
        <v>444</v>
      </c>
      <c r="C9" s="75">
        <v>0</v>
      </c>
      <c r="D9" s="75">
        <v>0</v>
      </c>
      <c r="E9" s="72"/>
    </row>
    <row r="10" spans="1:5" x14ac:dyDescent="0.25">
      <c r="A10" s="74">
        <v>1112</v>
      </c>
      <c r="B10" s="72" t="s">
        <v>445</v>
      </c>
      <c r="C10" s="75">
        <v>25402650.140000001</v>
      </c>
      <c r="D10" s="75">
        <v>25466271.760000002</v>
      </c>
      <c r="E10" s="72"/>
    </row>
    <row r="11" spans="1:5" x14ac:dyDescent="0.25">
      <c r="A11" s="74">
        <v>1113</v>
      </c>
      <c r="B11" s="72" t="s">
        <v>446</v>
      </c>
      <c r="C11" s="75">
        <v>3710225.81</v>
      </c>
      <c r="D11" s="75">
        <v>100886.48</v>
      </c>
      <c r="E11" s="72"/>
    </row>
    <row r="12" spans="1:5" x14ac:dyDescent="0.25">
      <c r="A12" s="74">
        <v>1114</v>
      </c>
      <c r="B12" s="72" t="s">
        <v>266</v>
      </c>
      <c r="C12" s="75">
        <v>105521924.77</v>
      </c>
      <c r="D12" s="75">
        <v>102471619.15000001</v>
      </c>
      <c r="E12" s="72"/>
    </row>
    <row r="13" spans="1:5" x14ac:dyDescent="0.25">
      <c r="A13" s="74">
        <v>1115</v>
      </c>
      <c r="B13" s="72" t="s">
        <v>267</v>
      </c>
      <c r="C13" s="75">
        <v>0</v>
      </c>
      <c r="D13" s="75">
        <v>0</v>
      </c>
      <c r="E13" s="72"/>
    </row>
    <row r="14" spans="1:5" x14ac:dyDescent="0.25">
      <c r="A14" s="74">
        <v>1116</v>
      </c>
      <c r="B14" s="72" t="s">
        <v>447</v>
      </c>
      <c r="C14" s="75">
        <v>43199117.689999998</v>
      </c>
      <c r="D14" s="75">
        <v>31279820.879999999</v>
      </c>
      <c r="E14" s="72"/>
    </row>
    <row r="15" spans="1:5" x14ac:dyDescent="0.25">
      <c r="A15" s="74">
        <v>1119</v>
      </c>
      <c r="B15" s="72" t="s">
        <v>448</v>
      </c>
      <c r="C15" s="75">
        <v>0</v>
      </c>
      <c r="D15" s="75">
        <v>0</v>
      </c>
      <c r="E15" s="72"/>
    </row>
    <row r="16" spans="1:5" x14ac:dyDescent="0.25">
      <c r="A16" s="80">
        <v>1110</v>
      </c>
      <c r="B16" s="81" t="s">
        <v>449</v>
      </c>
      <c r="C16" s="82">
        <f>SUM(C9:C15)</f>
        <v>177833918.41</v>
      </c>
      <c r="D16" s="82">
        <f>SUM(D9:D15)</f>
        <v>159318598.27000001</v>
      </c>
      <c r="E16" s="72"/>
    </row>
    <row r="17" spans="1:4" x14ac:dyDescent="0.25"/>
    <row r="18" spans="1:4" x14ac:dyDescent="0.25"/>
    <row r="19" spans="1:4" x14ac:dyDescent="0.25">
      <c r="A19" s="113" t="s">
        <v>450</v>
      </c>
      <c r="B19" s="113"/>
      <c r="C19" s="113"/>
      <c r="D19" s="113"/>
    </row>
    <row r="20" spans="1:4" s="73" customFormat="1" x14ac:dyDescent="0.25">
      <c r="A20" s="49" t="s">
        <v>69</v>
      </c>
      <c r="B20" s="49" t="s">
        <v>70</v>
      </c>
      <c r="C20" s="49">
        <v>2026</v>
      </c>
      <c r="D20" s="49">
        <f>C20-1</f>
        <v>2025</v>
      </c>
    </row>
    <row r="21" spans="1:4" x14ac:dyDescent="0.25">
      <c r="A21" s="80">
        <v>1230</v>
      </c>
      <c r="B21" s="83" t="s">
        <v>316</v>
      </c>
      <c r="C21" s="82">
        <f>SUM(C22:C28)</f>
        <v>5983818.04</v>
      </c>
      <c r="D21" s="82">
        <f>SUM(D22:D28)</f>
        <v>716663.33</v>
      </c>
    </row>
    <row r="22" spans="1:4" x14ac:dyDescent="0.25">
      <c r="A22" s="74">
        <v>1231</v>
      </c>
      <c r="B22" s="72" t="s">
        <v>317</v>
      </c>
      <c r="C22" s="75">
        <v>0</v>
      </c>
      <c r="D22" s="75">
        <v>0</v>
      </c>
    </row>
    <row r="23" spans="1:4" x14ac:dyDescent="0.25">
      <c r="A23" s="74">
        <v>1232</v>
      </c>
      <c r="B23" s="72" t="s">
        <v>318</v>
      </c>
      <c r="C23" s="75">
        <v>0</v>
      </c>
      <c r="D23" s="75">
        <v>0</v>
      </c>
    </row>
    <row r="24" spans="1:4" x14ac:dyDescent="0.25">
      <c r="A24" s="74">
        <v>1233</v>
      </c>
      <c r="B24" s="72" t="s">
        <v>319</v>
      </c>
      <c r="C24" s="75">
        <v>0</v>
      </c>
      <c r="D24" s="75">
        <v>0</v>
      </c>
    </row>
    <row r="25" spans="1:4" x14ac:dyDescent="0.25">
      <c r="A25" s="74">
        <v>1234</v>
      </c>
      <c r="B25" s="72" t="s">
        <v>320</v>
      </c>
      <c r="C25" s="75">
        <v>0</v>
      </c>
      <c r="D25" s="75">
        <v>0</v>
      </c>
    </row>
    <row r="26" spans="1:4" x14ac:dyDescent="0.25">
      <c r="A26" s="74">
        <v>1235</v>
      </c>
      <c r="B26" s="72" t="s">
        <v>321</v>
      </c>
      <c r="C26" s="75">
        <v>0</v>
      </c>
      <c r="D26" s="75">
        <v>0</v>
      </c>
    </row>
    <row r="27" spans="1:4" x14ac:dyDescent="0.25">
      <c r="A27" s="74">
        <v>1236</v>
      </c>
      <c r="B27" s="72" t="s">
        <v>322</v>
      </c>
      <c r="C27" s="75">
        <v>5983818.04</v>
      </c>
      <c r="D27" s="75">
        <v>716663.33</v>
      </c>
    </row>
    <row r="28" spans="1:4" x14ac:dyDescent="0.25">
      <c r="A28" s="74">
        <v>1239</v>
      </c>
      <c r="B28" s="72" t="s">
        <v>323</v>
      </c>
      <c r="C28" s="75">
        <v>0</v>
      </c>
      <c r="D28" s="75">
        <v>0</v>
      </c>
    </row>
    <row r="29" spans="1:4" x14ac:dyDescent="0.25">
      <c r="A29" s="80">
        <v>1240</v>
      </c>
      <c r="B29" s="83" t="s">
        <v>324</v>
      </c>
      <c r="C29" s="82">
        <f>SUM(C30:C37)</f>
        <v>10874732.57</v>
      </c>
      <c r="D29" s="82">
        <f>SUM(D30:D37)</f>
        <v>14993438.460000001</v>
      </c>
    </row>
    <row r="30" spans="1:4" x14ac:dyDescent="0.25">
      <c r="A30" s="74">
        <v>1241</v>
      </c>
      <c r="B30" s="72" t="s">
        <v>325</v>
      </c>
      <c r="C30" s="75">
        <v>8912967.9499999993</v>
      </c>
      <c r="D30" s="75">
        <v>1515910.52</v>
      </c>
    </row>
    <row r="31" spans="1:4" x14ac:dyDescent="0.25">
      <c r="A31" s="74">
        <v>1242</v>
      </c>
      <c r="B31" s="72" t="s">
        <v>326</v>
      </c>
      <c r="C31" s="75">
        <v>325050.71999999997</v>
      </c>
      <c r="D31" s="75">
        <v>469120.45</v>
      </c>
    </row>
    <row r="32" spans="1:4" x14ac:dyDescent="0.25">
      <c r="A32" s="74">
        <v>1243</v>
      </c>
      <c r="B32" s="72" t="s">
        <v>327</v>
      </c>
      <c r="C32" s="75">
        <v>0</v>
      </c>
      <c r="D32" s="75">
        <v>0</v>
      </c>
    </row>
    <row r="33" spans="1:4" x14ac:dyDescent="0.25">
      <c r="A33" s="74">
        <v>1244</v>
      </c>
      <c r="B33" s="72" t="s">
        <v>328</v>
      </c>
      <c r="C33" s="75">
        <v>1367100</v>
      </c>
      <c r="D33" s="75">
        <v>11564049</v>
      </c>
    </row>
    <row r="34" spans="1:4" x14ac:dyDescent="0.25">
      <c r="A34" s="74">
        <v>1245</v>
      </c>
      <c r="B34" s="72" t="s">
        <v>329</v>
      </c>
      <c r="C34" s="75">
        <v>0</v>
      </c>
      <c r="D34" s="75">
        <v>0</v>
      </c>
    </row>
    <row r="35" spans="1:4" x14ac:dyDescent="0.25">
      <c r="A35" s="74">
        <v>1246</v>
      </c>
      <c r="B35" s="72" t="s">
        <v>330</v>
      </c>
      <c r="C35" s="75">
        <v>269613.90000000002</v>
      </c>
      <c r="D35" s="75">
        <v>1444358.49</v>
      </c>
    </row>
    <row r="36" spans="1:4" x14ac:dyDescent="0.25">
      <c r="A36" s="74">
        <v>1247</v>
      </c>
      <c r="B36" s="72" t="s">
        <v>331</v>
      </c>
      <c r="C36" s="75">
        <v>0</v>
      </c>
      <c r="D36" s="75">
        <v>0</v>
      </c>
    </row>
    <row r="37" spans="1:4" x14ac:dyDescent="0.25">
      <c r="A37" s="74">
        <v>1248</v>
      </c>
      <c r="B37" s="72" t="s">
        <v>332</v>
      </c>
      <c r="C37" s="75">
        <v>0</v>
      </c>
      <c r="D37" s="75">
        <v>0</v>
      </c>
    </row>
    <row r="38" spans="1:4" x14ac:dyDescent="0.25">
      <c r="A38" s="80">
        <v>1250</v>
      </c>
      <c r="B38" s="83" t="s">
        <v>338</v>
      </c>
      <c r="C38" s="82">
        <f>SUM(C39:C43)</f>
        <v>577905.04</v>
      </c>
      <c r="D38" s="82">
        <f>SUM(D39:D43)</f>
        <v>98747.7</v>
      </c>
    </row>
    <row r="39" spans="1:4" x14ac:dyDescent="0.25">
      <c r="A39" s="74">
        <v>1251</v>
      </c>
      <c r="B39" s="72" t="s">
        <v>339</v>
      </c>
      <c r="C39" s="75">
        <v>0</v>
      </c>
      <c r="D39" s="75">
        <v>98747.7</v>
      </c>
    </row>
    <row r="40" spans="1:4" x14ac:dyDescent="0.25">
      <c r="A40" s="74">
        <v>1252</v>
      </c>
      <c r="B40" s="72" t="s">
        <v>340</v>
      </c>
      <c r="C40" s="75">
        <v>0</v>
      </c>
      <c r="D40" s="75">
        <v>0</v>
      </c>
    </row>
    <row r="41" spans="1:4" x14ac:dyDescent="0.25">
      <c r="A41" s="74">
        <v>1253</v>
      </c>
      <c r="B41" s="72" t="s">
        <v>341</v>
      </c>
      <c r="C41" s="75">
        <v>0</v>
      </c>
      <c r="D41" s="75">
        <v>0</v>
      </c>
    </row>
    <row r="42" spans="1:4" x14ac:dyDescent="0.25">
      <c r="A42" s="74">
        <v>1254</v>
      </c>
      <c r="B42" s="72" t="s">
        <v>342</v>
      </c>
      <c r="C42" s="75">
        <v>577905.04</v>
      </c>
      <c r="D42" s="75">
        <v>0</v>
      </c>
    </row>
    <row r="43" spans="1:4" x14ac:dyDescent="0.25">
      <c r="A43" s="74">
        <v>1259</v>
      </c>
      <c r="B43" s="72" t="s">
        <v>343</v>
      </c>
      <c r="C43" s="75">
        <v>0</v>
      </c>
      <c r="D43" s="75">
        <v>0</v>
      </c>
    </row>
    <row r="44" spans="1:4" x14ac:dyDescent="0.25">
      <c r="A44" s="74"/>
      <c r="B44" s="81" t="s">
        <v>451</v>
      </c>
      <c r="C44" s="82">
        <f t="shared" ref="C44:D44" si="0">C21+C29+C38</f>
        <v>17436455.649999999</v>
      </c>
      <c r="D44" s="82">
        <f t="shared" si="0"/>
        <v>15808849.49</v>
      </c>
    </row>
    <row r="45" spans="1:4" x14ac:dyDescent="0.25">
      <c r="A45" s="72"/>
      <c r="B45" s="72"/>
      <c r="C45" s="72"/>
      <c r="D45" s="72"/>
    </row>
    <row r="46" spans="1:4" x14ac:dyDescent="0.25">
      <c r="A46" s="113" t="s">
        <v>452</v>
      </c>
      <c r="B46" s="113"/>
      <c r="C46" s="113"/>
      <c r="D46" s="113"/>
    </row>
    <row r="47" spans="1:4" s="73" customFormat="1" x14ac:dyDescent="0.25">
      <c r="A47" s="49" t="s">
        <v>69</v>
      </c>
      <c r="B47" s="49" t="s">
        <v>70</v>
      </c>
      <c r="C47" s="49">
        <v>2026</v>
      </c>
      <c r="D47" s="49">
        <f>C47-1</f>
        <v>2025</v>
      </c>
    </row>
    <row r="48" spans="1:4" x14ac:dyDescent="0.25">
      <c r="A48" s="80">
        <v>3210</v>
      </c>
      <c r="B48" s="97" t="s">
        <v>427</v>
      </c>
      <c r="C48" s="82">
        <v>74572797.030000001</v>
      </c>
      <c r="D48" s="82">
        <v>-3854117.09</v>
      </c>
    </row>
    <row r="49" spans="1:4" x14ac:dyDescent="0.25">
      <c r="A49" s="74"/>
      <c r="B49" s="81" t="s">
        <v>453</v>
      </c>
      <c r="C49" s="82">
        <f>C50+C62+C90+C93+C99</f>
        <v>30564736.580000002</v>
      </c>
      <c r="D49" s="82">
        <f>D50+D62+D90+D93+D99</f>
        <v>71393928.019999996</v>
      </c>
    </row>
    <row r="50" spans="1:4" x14ac:dyDescent="0.25">
      <c r="A50" s="80">
        <v>5400</v>
      </c>
      <c r="B50" s="83" t="s">
        <v>218</v>
      </c>
      <c r="C50" s="82">
        <f>SUM(C51:C61)</f>
        <v>0</v>
      </c>
      <c r="D50" s="82">
        <f>SUM(D51:D61)</f>
        <v>0</v>
      </c>
    </row>
    <row r="51" spans="1:4" x14ac:dyDescent="0.25">
      <c r="A51" s="74">
        <v>5410</v>
      </c>
      <c r="B51" s="72" t="s">
        <v>454</v>
      </c>
      <c r="C51" s="75">
        <v>0</v>
      </c>
      <c r="D51" s="75">
        <v>0</v>
      </c>
    </row>
    <row r="52" spans="1:4" x14ac:dyDescent="0.25">
      <c r="A52" s="74">
        <v>5411</v>
      </c>
      <c r="B52" s="72" t="s">
        <v>220</v>
      </c>
      <c r="C52" s="75">
        <v>0</v>
      </c>
      <c r="D52" s="75">
        <v>0</v>
      </c>
    </row>
    <row r="53" spans="1:4" x14ac:dyDescent="0.25">
      <c r="A53" s="74">
        <v>5420</v>
      </c>
      <c r="B53" s="72" t="s">
        <v>455</v>
      </c>
      <c r="C53" s="75">
        <v>0</v>
      </c>
      <c r="D53" s="75">
        <v>0</v>
      </c>
    </row>
    <row r="54" spans="1:4" x14ac:dyDescent="0.25">
      <c r="A54" s="74">
        <v>5421</v>
      </c>
      <c r="B54" s="72" t="s">
        <v>223</v>
      </c>
      <c r="C54" s="75">
        <v>0</v>
      </c>
      <c r="D54" s="75">
        <v>0</v>
      </c>
    </row>
    <row r="55" spans="1:4" x14ac:dyDescent="0.25">
      <c r="A55" s="74">
        <v>5430</v>
      </c>
      <c r="B55" s="72" t="s">
        <v>456</v>
      </c>
      <c r="C55" s="75">
        <v>0</v>
      </c>
      <c r="D55" s="75">
        <v>0</v>
      </c>
    </row>
    <row r="56" spans="1:4" x14ac:dyDescent="0.25">
      <c r="A56" s="74">
        <v>5431</v>
      </c>
      <c r="B56" s="72" t="s">
        <v>226</v>
      </c>
      <c r="C56" s="75">
        <v>0</v>
      </c>
      <c r="D56" s="75">
        <v>0</v>
      </c>
    </row>
    <row r="57" spans="1:4" x14ac:dyDescent="0.25">
      <c r="A57" s="74">
        <v>5440</v>
      </c>
      <c r="B57" s="72" t="s">
        <v>457</v>
      </c>
      <c r="C57" s="75">
        <v>0</v>
      </c>
      <c r="D57" s="75">
        <v>0</v>
      </c>
    </row>
    <row r="58" spans="1:4" x14ac:dyDescent="0.25">
      <c r="A58" s="74">
        <v>5441</v>
      </c>
      <c r="B58" s="72" t="s">
        <v>457</v>
      </c>
      <c r="C58" s="75">
        <v>0</v>
      </c>
      <c r="D58" s="75">
        <v>0</v>
      </c>
    </row>
    <row r="59" spans="1:4" x14ac:dyDescent="0.25">
      <c r="A59" s="74">
        <v>5450</v>
      </c>
      <c r="B59" s="72" t="s">
        <v>458</v>
      </c>
      <c r="C59" s="75">
        <v>0</v>
      </c>
      <c r="D59" s="75">
        <v>0</v>
      </c>
    </row>
    <row r="60" spans="1:4" x14ac:dyDescent="0.25">
      <c r="A60" s="74">
        <v>5451</v>
      </c>
      <c r="B60" s="72" t="s">
        <v>230</v>
      </c>
      <c r="C60" s="75">
        <v>0</v>
      </c>
      <c r="D60" s="75">
        <v>0</v>
      </c>
    </row>
    <row r="61" spans="1:4" x14ac:dyDescent="0.25">
      <c r="A61" s="74">
        <v>5452</v>
      </c>
      <c r="B61" s="72" t="s">
        <v>231</v>
      </c>
      <c r="C61" s="75">
        <v>0</v>
      </c>
      <c r="D61" s="75">
        <v>0</v>
      </c>
    </row>
    <row r="62" spans="1:4" x14ac:dyDescent="0.25">
      <c r="A62" s="80">
        <v>5500</v>
      </c>
      <c r="B62" s="83" t="s">
        <v>232</v>
      </c>
      <c r="C62" s="82">
        <f>C63+C72+C75+C81</f>
        <v>30429542.780000001</v>
      </c>
      <c r="D62" s="82">
        <f>D63+D72+D75+D81</f>
        <v>60155224.409999996</v>
      </c>
    </row>
    <row r="63" spans="1:4" x14ac:dyDescent="0.25">
      <c r="A63" s="80">
        <v>5510</v>
      </c>
      <c r="B63" s="83" t="s">
        <v>233</v>
      </c>
      <c r="C63" s="82">
        <f>SUM(C64:C71)</f>
        <v>30429504.640000001</v>
      </c>
      <c r="D63" s="82">
        <f>SUM(D64:D71)</f>
        <v>60155224.409999996</v>
      </c>
    </row>
    <row r="64" spans="1:4" x14ac:dyDescent="0.25">
      <c r="A64" s="74">
        <v>5511</v>
      </c>
      <c r="B64" s="72" t="s">
        <v>234</v>
      </c>
      <c r="C64" s="75">
        <v>0</v>
      </c>
      <c r="D64" s="75">
        <v>0</v>
      </c>
    </row>
    <row r="65" spans="1:4" x14ac:dyDescent="0.25">
      <c r="A65" s="74">
        <v>5512</v>
      </c>
      <c r="B65" s="72" t="s">
        <v>235</v>
      </c>
      <c r="C65" s="75">
        <v>0</v>
      </c>
      <c r="D65" s="75">
        <v>0</v>
      </c>
    </row>
    <row r="66" spans="1:4" x14ac:dyDescent="0.25">
      <c r="A66" s="74">
        <v>5513</v>
      </c>
      <c r="B66" s="72" t="s">
        <v>236</v>
      </c>
      <c r="C66" s="75">
        <v>20078826.260000002</v>
      </c>
      <c r="D66" s="75">
        <v>43144556.469999999</v>
      </c>
    </row>
    <row r="67" spans="1:4" x14ac:dyDescent="0.25">
      <c r="A67" s="74">
        <v>5514</v>
      </c>
      <c r="B67" s="72" t="s">
        <v>237</v>
      </c>
      <c r="C67" s="75">
        <v>0</v>
      </c>
      <c r="D67" s="75">
        <v>0</v>
      </c>
    </row>
    <row r="68" spans="1:4" x14ac:dyDescent="0.25">
      <c r="A68" s="74">
        <v>5515</v>
      </c>
      <c r="B68" s="72" t="s">
        <v>238</v>
      </c>
      <c r="C68" s="75">
        <v>9987192.8599999994</v>
      </c>
      <c r="D68" s="75">
        <v>14512596.66</v>
      </c>
    </row>
    <row r="69" spans="1:4" x14ac:dyDescent="0.25">
      <c r="A69" s="74">
        <v>5516</v>
      </c>
      <c r="B69" s="72" t="s">
        <v>239</v>
      </c>
      <c r="C69" s="75">
        <v>0</v>
      </c>
      <c r="D69" s="75">
        <v>0</v>
      </c>
    </row>
    <row r="70" spans="1:4" x14ac:dyDescent="0.25">
      <c r="A70" s="74">
        <v>5517</v>
      </c>
      <c r="B70" s="72" t="s">
        <v>240</v>
      </c>
      <c r="C70" s="75">
        <v>193850.11</v>
      </c>
      <c r="D70" s="75">
        <v>1082848.72</v>
      </c>
    </row>
    <row r="71" spans="1:4" x14ac:dyDescent="0.25">
      <c r="A71" s="74">
        <v>5518</v>
      </c>
      <c r="B71" s="72" t="s">
        <v>241</v>
      </c>
      <c r="C71" s="75">
        <v>169635.41</v>
      </c>
      <c r="D71" s="75">
        <v>1415222.56</v>
      </c>
    </row>
    <row r="72" spans="1:4" x14ac:dyDescent="0.25">
      <c r="A72" s="80">
        <v>5520</v>
      </c>
      <c r="B72" s="83" t="s">
        <v>242</v>
      </c>
      <c r="C72" s="82">
        <f>SUM(C73:C74)</f>
        <v>0</v>
      </c>
      <c r="D72" s="82">
        <f>SUM(D73:D74)</f>
        <v>0</v>
      </c>
    </row>
    <row r="73" spans="1:4" x14ac:dyDescent="0.25">
      <c r="A73" s="74">
        <v>5521</v>
      </c>
      <c r="B73" s="72" t="s">
        <v>243</v>
      </c>
      <c r="C73" s="75">
        <v>0</v>
      </c>
      <c r="D73" s="75">
        <v>0</v>
      </c>
    </row>
    <row r="74" spans="1:4" x14ac:dyDescent="0.25">
      <c r="A74" s="74">
        <v>5522</v>
      </c>
      <c r="B74" s="72" t="s">
        <v>244</v>
      </c>
      <c r="C74" s="75">
        <v>0</v>
      </c>
      <c r="D74" s="75">
        <v>0</v>
      </c>
    </row>
    <row r="75" spans="1:4" x14ac:dyDescent="0.25">
      <c r="A75" s="80">
        <v>5530</v>
      </c>
      <c r="B75" s="83" t="s">
        <v>245</v>
      </c>
      <c r="C75" s="82">
        <f>SUM(C76:C80)</f>
        <v>38.14</v>
      </c>
      <c r="D75" s="82">
        <f>SUM(D76:D80)</f>
        <v>0</v>
      </c>
    </row>
    <row r="76" spans="1:4" x14ac:dyDescent="0.25">
      <c r="A76" s="74">
        <v>5531</v>
      </c>
      <c r="B76" s="72" t="s">
        <v>246</v>
      </c>
      <c r="C76" s="75">
        <v>0</v>
      </c>
      <c r="D76" s="75">
        <v>0</v>
      </c>
    </row>
    <row r="77" spans="1:4" x14ac:dyDescent="0.25">
      <c r="A77" s="74">
        <v>5532</v>
      </c>
      <c r="B77" s="72" t="s">
        <v>247</v>
      </c>
      <c r="C77" s="75">
        <v>0</v>
      </c>
      <c r="D77" s="75">
        <v>0</v>
      </c>
    </row>
    <row r="78" spans="1:4" x14ac:dyDescent="0.25">
      <c r="A78" s="74">
        <v>5533</v>
      </c>
      <c r="B78" s="72" t="s">
        <v>248</v>
      </c>
      <c r="C78" s="75">
        <v>0</v>
      </c>
      <c r="D78" s="75">
        <v>0</v>
      </c>
    </row>
    <row r="79" spans="1:4" x14ac:dyDescent="0.25">
      <c r="A79" s="74">
        <v>5534</v>
      </c>
      <c r="B79" s="72" t="s">
        <v>249</v>
      </c>
      <c r="C79" s="75">
        <v>0</v>
      </c>
      <c r="D79" s="75">
        <v>0</v>
      </c>
    </row>
    <row r="80" spans="1:4" x14ac:dyDescent="0.25">
      <c r="A80" s="74">
        <v>5535</v>
      </c>
      <c r="B80" s="72" t="s">
        <v>250</v>
      </c>
      <c r="C80" s="75">
        <v>38.14</v>
      </c>
      <c r="D80" s="75">
        <v>0</v>
      </c>
    </row>
    <row r="81" spans="1:4" x14ac:dyDescent="0.25">
      <c r="A81" s="80">
        <v>5590</v>
      </c>
      <c r="B81" s="83" t="s">
        <v>251</v>
      </c>
      <c r="C81" s="82">
        <f>SUM(C82:C89)</f>
        <v>0</v>
      </c>
      <c r="D81" s="82">
        <f>SUM(D82:D89)</f>
        <v>0</v>
      </c>
    </row>
    <row r="82" spans="1:4" x14ac:dyDescent="0.25">
      <c r="A82" s="74">
        <v>5591</v>
      </c>
      <c r="B82" s="72" t="s">
        <v>252</v>
      </c>
      <c r="C82" s="75">
        <v>0</v>
      </c>
      <c r="D82" s="75">
        <v>0</v>
      </c>
    </row>
    <row r="83" spans="1:4" x14ac:dyDescent="0.25">
      <c r="A83" s="74">
        <v>5592</v>
      </c>
      <c r="B83" s="72" t="s">
        <v>253</v>
      </c>
      <c r="C83" s="75">
        <v>0</v>
      </c>
      <c r="D83" s="75">
        <v>0</v>
      </c>
    </row>
    <row r="84" spans="1:4" x14ac:dyDescent="0.25">
      <c r="A84" s="74">
        <v>5593</v>
      </c>
      <c r="B84" s="72" t="s">
        <v>254</v>
      </c>
      <c r="C84" s="75">
        <v>0</v>
      </c>
      <c r="D84" s="75">
        <v>0</v>
      </c>
    </row>
    <row r="85" spans="1:4" x14ac:dyDescent="0.25">
      <c r="A85" s="74">
        <v>5594</v>
      </c>
      <c r="B85" s="72" t="s">
        <v>459</v>
      </c>
      <c r="C85" s="75">
        <v>0</v>
      </c>
      <c r="D85" s="75">
        <v>0</v>
      </c>
    </row>
    <row r="86" spans="1:4" x14ac:dyDescent="0.25">
      <c r="A86" s="74">
        <v>5595</v>
      </c>
      <c r="B86" s="72" t="s">
        <v>256</v>
      </c>
      <c r="C86" s="75">
        <v>0</v>
      </c>
      <c r="D86" s="75">
        <v>0</v>
      </c>
    </row>
    <row r="87" spans="1:4" x14ac:dyDescent="0.25">
      <c r="A87" s="74">
        <v>5596</v>
      </c>
      <c r="B87" s="72" t="s">
        <v>148</v>
      </c>
      <c r="C87" s="75">
        <v>0</v>
      </c>
      <c r="D87" s="75">
        <v>0</v>
      </c>
    </row>
    <row r="88" spans="1:4" x14ac:dyDescent="0.25">
      <c r="A88" s="74">
        <v>5597</v>
      </c>
      <c r="B88" s="72" t="s">
        <v>257</v>
      </c>
      <c r="C88" s="75">
        <v>0</v>
      </c>
      <c r="D88" s="75">
        <v>0</v>
      </c>
    </row>
    <row r="89" spans="1:4" x14ac:dyDescent="0.25">
      <c r="A89" s="74">
        <v>5599</v>
      </c>
      <c r="B89" s="72" t="s">
        <v>259</v>
      </c>
      <c r="C89" s="75">
        <v>0</v>
      </c>
      <c r="D89" s="75">
        <v>0</v>
      </c>
    </row>
    <row r="90" spans="1:4" x14ac:dyDescent="0.25">
      <c r="A90" s="80">
        <v>5600</v>
      </c>
      <c r="B90" s="83" t="s">
        <v>260</v>
      </c>
      <c r="C90" s="82">
        <f>SUM(C91)</f>
        <v>0</v>
      </c>
      <c r="D90" s="82">
        <f>SUM(D91)</f>
        <v>0</v>
      </c>
    </row>
    <row r="91" spans="1:4" x14ac:dyDescent="0.25">
      <c r="A91" s="80">
        <v>5610</v>
      </c>
      <c r="B91" s="83" t="s">
        <v>261</v>
      </c>
      <c r="C91" s="82">
        <f>SUM(C92)</f>
        <v>0</v>
      </c>
      <c r="D91" s="82">
        <f>SUM(D92)</f>
        <v>0</v>
      </c>
    </row>
    <row r="92" spans="1:4" x14ac:dyDescent="0.25">
      <c r="A92" s="74">
        <v>5611</v>
      </c>
      <c r="B92" s="72" t="s">
        <v>262</v>
      </c>
      <c r="C92" s="75">
        <v>0</v>
      </c>
      <c r="D92" s="75">
        <v>0</v>
      </c>
    </row>
    <row r="93" spans="1:4" x14ac:dyDescent="0.25">
      <c r="A93" s="80">
        <v>2110</v>
      </c>
      <c r="B93" s="84" t="s">
        <v>460</v>
      </c>
      <c r="C93" s="82">
        <f>SUM(C94:C98)</f>
        <v>17962.8</v>
      </c>
      <c r="D93" s="82">
        <f>SUM(D94:D98)</f>
        <v>11094008.380000001</v>
      </c>
    </row>
    <row r="94" spans="1:4" x14ac:dyDescent="0.25">
      <c r="A94" s="74">
        <v>2111</v>
      </c>
      <c r="B94" s="72" t="s">
        <v>461</v>
      </c>
      <c r="C94" s="75">
        <v>0</v>
      </c>
      <c r="D94" s="75">
        <v>10291620.130000001</v>
      </c>
    </row>
    <row r="95" spans="1:4" x14ac:dyDescent="0.25">
      <c r="A95" s="74">
        <v>2112</v>
      </c>
      <c r="B95" s="72" t="s">
        <v>462</v>
      </c>
      <c r="C95" s="75">
        <v>17962.8</v>
      </c>
      <c r="D95" s="75">
        <v>171416.53</v>
      </c>
    </row>
    <row r="96" spans="1:4" x14ac:dyDescent="0.25">
      <c r="A96" s="74">
        <v>2112</v>
      </c>
      <c r="B96" s="72" t="s">
        <v>463</v>
      </c>
      <c r="C96" s="75">
        <v>0</v>
      </c>
      <c r="D96" s="75">
        <v>630971.72</v>
      </c>
    </row>
    <row r="97" spans="1:4" x14ac:dyDescent="0.25">
      <c r="A97" s="74">
        <v>2115</v>
      </c>
      <c r="B97" s="72" t="s">
        <v>464</v>
      </c>
      <c r="C97" s="75">
        <v>0</v>
      </c>
      <c r="D97" s="75">
        <v>0</v>
      </c>
    </row>
    <row r="98" spans="1:4" x14ac:dyDescent="0.25">
      <c r="A98" s="74">
        <v>2114</v>
      </c>
      <c r="B98" s="72" t="s">
        <v>465</v>
      </c>
      <c r="C98" s="75">
        <v>0</v>
      </c>
      <c r="D98" s="75">
        <v>0</v>
      </c>
    </row>
    <row r="99" spans="1:4" x14ac:dyDescent="0.25">
      <c r="A99" s="80">
        <v>5120</v>
      </c>
      <c r="B99" s="84" t="s">
        <v>301</v>
      </c>
      <c r="C99" s="82">
        <f>SUM(C100)</f>
        <v>117231</v>
      </c>
      <c r="D99" s="82">
        <f>SUM(D100)</f>
        <v>144695.23000000001</v>
      </c>
    </row>
    <row r="100" spans="1:4" x14ac:dyDescent="0.25">
      <c r="A100" s="74">
        <v>5120</v>
      </c>
      <c r="B100" s="77" t="s">
        <v>301</v>
      </c>
      <c r="C100" s="75">
        <v>117231</v>
      </c>
      <c r="D100" s="75">
        <v>144695.23000000001</v>
      </c>
    </row>
    <row r="101" spans="1:4" x14ac:dyDescent="0.25">
      <c r="A101" s="74"/>
      <c r="B101" s="81" t="s">
        <v>466</v>
      </c>
      <c r="C101" s="82">
        <f>C102+C124+C134+C136</f>
        <v>0</v>
      </c>
      <c r="D101" s="82">
        <f>D102+D124+D134+D136</f>
        <v>0</v>
      </c>
    </row>
    <row r="102" spans="1:4" x14ac:dyDescent="0.25">
      <c r="A102" s="80">
        <v>4300</v>
      </c>
      <c r="B102" s="81" t="s">
        <v>132</v>
      </c>
      <c r="C102" s="75">
        <f>C103+C106+C112+C114+C116</f>
        <v>0</v>
      </c>
      <c r="D102" s="75">
        <f>D103+D106+D112+D114+D116</f>
        <v>0</v>
      </c>
    </row>
    <row r="103" spans="1:4" x14ac:dyDescent="0.25">
      <c r="A103" s="80">
        <v>4310</v>
      </c>
      <c r="B103" s="81" t="s">
        <v>133</v>
      </c>
      <c r="C103" s="82">
        <f>SUM(C104:C105)</f>
        <v>0</v>
      </c>
      <c r="D103" s="82">
        <f>SUM(D104:D105)</f>
        <v>0</v>
      </c>
    </row>
    <row r="104" spans="1:4" x14ac:dyDescent="0.25">
      <c r="A104" s="74">
        <v>4311</v>
      </c>
      <c r="B104" s="85" t="s">
        <v>134</v>
      </c>
      <c r="C104" s="75">
        <v>0</v>
      </c>
      <c r="D104" s="75">
        <v>0</v>
      </c>
    </row>
    <row r="105" spans="1:4" x14ac:dyDescent="0.25">
      <c r="A105" s="74">
        <v>4319</v>
      </c>
      <c r="B105" s="85" t="s">
        <v>135</v>
      </c>
      <c r="C105" s="75">
        <v>0</v>
      </c>
      <c r="D105" s="75">
        <v>0</v>
      </c>
    </row>
    <row r="106" spans="1:4" x14ac:dyDescent="0.25">
      <c r="A106" s="80">
        <v>4320</v>
      </c>
      <c r="B106" s="81" t="s">
        <v>136</v>
      </c>
      <c r="C106" s="82">
        <f>SUM(C107:C111)</f>
        <v>0</v>
      </c>
      <c r="D106" s="82">
        <f>SUM(D107:D111)</f>
        <v>0</v>
      </c>
    </row>
    <row r="107" spans="1:4" x14ac:dyDescent="0.25">
      <c r="A107" s="74">
        <v>4321</v>
      </c>
      <c r="B107" s="85" t="s">
        <v>137</v>
      </c>
      <c r="C107" s="75">
        <v>0</v>
      </c>
      <c r="D107" s="75">
        <v>0</v>
      </c>
    </row>
    <row r="108" spans="1:4" x14ac:dyDescent="0.25">
      <c r="A108" s="74">
        <v>4322</v>
      </c>
      <c r="B108" s="85" t="s">
        <v>138</v>
      </c>
      <c r="C108" s="75">
        <v>0</v>
      </c>
      <c r="D108" s="75">
        <v>0</v>
      </c>
    </row>
    <row r="109" spans="1:4" x14ac:dyDescent="0.25">
      <c r="A109" s="74">
        <v>4323</v>
      </c>
      <c r="B109" s="85" t="s">
        <v>139</v>
      </c>
      <c r="C109" s="75">
        <v>0</v>
      </c>
      <c r="D109" s="75">
        <v>0</v>
      </c>
    </row>
    <row r="110" spans="1:4" x14ac:dyDescent="0.25">
      <c r="A110" s="74">
        <v>4324</v>
      </c>
      <c r="B110" s="85" t="s">
        <v>140</v>
      </c>
      <c r="C110" s="75">
        <v>0</v>
      </c>
      <c r="D110" s="75">
        <v>0</v>
      </c>
    </row>
    <row r="111" spans="1:4" x14ac:dyDescent="0.25">
      <c r="A111" s="74">
        <v>4325</v>
      </c>
      <c r="B111" s="85" t="s">
        <v>141</v>
      </c>
      <c r="C111" s="75">
        <v>0</v>
      </c>
      <c r="D111" s="75">
        <v>0</v>
      </c>
    </row>
    <row r="112" spans="1:4" x14ac:dyDescent="0.25">
      <c r="A112" s="80">
        <v>4330</v>
      </c>
      <c r="B112" s="81" t="s">
        <v>142</v>
      </c>
      <c r="C112" s="82">
        <f>SUM(C113)</f>
        <v>0</v>
      </c>
      <c r="D112" s="82">
        <f>SUM(D113)</f>
        <v>0</v>
      </c>
    </row>
    <row r="113" spans="1:4" x14ac:dyDescent="0.25">
      <c r="A113" s="74">
        <v>4331</v>
      </c>
      <c r="B113" s="85" t="s">
        <v>142</v>
      </c>
      <c r="C113" s="75">
        <v>0</v>
      </c>
      <c r="D113" s="75">
        <v>0</v>
      </c>
    </row>
    <row r="114" spans="1:4" x14ac:dyDescent="0.25">
      <c r="A114" s="80">
        <v>4340</v>
      </c>
      <c r="B114" s="81" t="s">
        <v>143</v>
      </c>
      <c r="C114" s="82">
        <f>SUM(C115)</f>
        <v>0</v>
      </c>
      <c r="D114" s="82">
        <f>SUM(D115)</f>
        <v>0</v>
      </c>
    </row>
    <row r="115" spans="1:4" x14ac:dyDescent="0.25">
      <c r="A115" s="74">
        <v>4341</v>
      </c>
      <c r="B115" s="85" t="s">
        <v>143</v>
      </c>
      <c r="C115" s="75">
        <v>0</v>
      </c>
      <c r="D115" s="75">
        <v>0</v>
      </c>
    </row>
    <row r="116" spans="1:4" x14ac:dyDescent="0.25">
      <c r="A116" s="80">
        <v>4390</v>
      </c>
      <c r="B116" s="81" t="s">
        <v>144</v>
      </c>
      <c r="C116" s="82">
        <f>SUM(C117:C123)</f>
        <v>0</v>
      </c>
      <c r="D116" s="82">
        <f>SUM(D117:D123)</f>
        <v>0</v>
      </c>
    </row>
    <row r="117" spans="1:4" x14ac:dyDescent="0.25">
      <c r="A117" s="74">
        <v>4392</v>
      </c>
      <c r="B117" s="85" t="s">
        <v>145</v>
      </c>
      <c r="C117" s="75">
        <v>0</v>
      </c>
      <c r="D117" s="75">
        <v>0</v>
      </c>
    </row>
    <row r="118" spans="1:4" x14ac:dyDescent="0.25">
      <c r="A118" s="74">
        <v>4393</v>
      </c>
      <c r="B118" s="85" t="s">
        <v>146</v>
      </c>
      <c r="C118" s="75">
        <v>0</v>
      </c>
      <c r="D118" s="75">
        <v>0</v>
      </c>
    </row>
    <row r="119" spans="1:4" x14ac:dyDescent="0.25">
      <c r="A119" s="74">
        <v>4394</v>
      </c>
      <c r="B119" s="85" t="s">
        <v>147</v>
      </c>
      <c r="C119" s="75">
        <v>0</v>
      </c>
      <c r="D119" s="75">
        <v>0</v>
      </c>
    </row>
    <row r="120" spans="1:4" x14ac:dyDescent="0.25">
      <c r="A120" s="74">
        <v>4395</v>
      </c>
      <c r="B120" s="85" t="s">
        <v>148</v>
      </c>
      <c r="C120" s="75">
        <v>0</v>
      </c>
      <c r="D120" s="75">
        <v>0</v>
      </c>
    </row>
    <row r="121" spans="1:4" x14ac:dyDescent="0.25">
      <c r="A121" s="74">
        <v>4396</v>
      </c>
      <c r="B121" s="85" t="s">
        <v>149</v>
      </c>
      <c r="C121" s="75">
        <v>0</v>
      </c>
      <c r="D121" s="75">
        <v>0</v>
      </c>
    </row>
    <row r="122" spans="1:4" x14ac:dyDescent="0.25">
      <c r="A122" s="74">
        <v>4397</v>
      </c>
      <c r="B122" s="85" t="s">
        <v>150</v>
      </c>
      <c r="C122" s="75">
        <v>0</v>
      </c>
      <c r="D122" s="75">
        <v>0</v>
      </c>
    </row>
    <row r="123" spans="1:4" x14ac:dyDescent="0.25">
      <c r="A123" s="74">
        <v>4399</v>
      </c>
      <c r="B123" s="85" t="s">
        <v>144</v>
      </c>
      <c r="C123" s="75">
        <v>0</v>
      </c>
      <c r="D123" s="75">
        <v>0</v>
      </c>
    </row>
    <row r="124" spans="1:4" x14ac:dyDescent="0.25">
      <c r="A124" s="80">
        <v>1120</v>
      </c>
      <c r="B124" s="84" t="s">
        <v>467</v>
      </c>
      <c r="C124" s="82">
        <f>SUM(C125:C133)</f>
        <v>0</v>
      </c>
      <c r="D124" s="82">
        <f>SUM(D125:D133)</f>
        <v>0</v>
      </c>
    </row>
    <row r="125" spans="1:4" x14ac:dyDescent="0.25">
      <c r="A125" s="74">
        <v>1124</v>
      </c>
      <c r="B125" s="77" t="s">
        <v>468</v>
      </c>
      <c r="C125" s="75">
        <v>0</v>
      </c>
      <c r="D125" s="75">
        <v>0</v>
      </c>
    </row>
    <row r="126" spans="1:4" x14ac:dyDescent="0.25">
      <c r="A126" s="74">
        <v>1124</v>
      </c>
      <c r="B126" s="77" t="s">
        <v>469</v>
      </c>
      <c r="C126" s="75">
        <v>0</v>
      </c>
      <c r="D126" s="75">
        <v>0</v>
      </c>
    </row>
    <row r="127" spans="1:4" x14ac:dyDescent="0.25">
      <c r="A127" s="74">
        <v>1124</v>
      </c>
      <c r="B127" s="77" t="s">
        <v>470</v>
      </c>
      <c r="C127" s="75">
        <v>0</v>
      </c>
      <c r="D127" s="75">
        <v>0</v>
      </c>
    </row>
    <row r="128" spans="1:4" x14ac:dyDescent="0.25">
      <c r="A128" s="74">
        <v>1124</v>
      </c>
      <c r="B128" s="77" t="s">
        <v>471</v>
      </c>
      <c r="C128" s="75">
        <v>0</v>
      </c>
      <c r="D128" s="75">
        <v>0</v>
      </c>
    </row>
    <row r="129" spans="1:4" x14ac:dyDescent="0.25">
      <c r="A129" s="74">
        <v>1124</v>
      </c>
      <c r="B129" s="77" t="s">
        <v>472</v>
      </c>
      <c r="C129" s="75">
        <v>0</v>
      </c>
      <c r="D129" s="75">
        <v>0</v>
      </c>
    </row>
    <row r="130" spans="1:4" x14ac:dyDescent="0.25">
      <c r="A130" s="74">
        <v>1124</v>
      </c>
      <c r="B130" s="77" t="s">
        <v>473</v>
      </c>
      <c r="C130" s="75">
        <v>0</v>
      </c>
      <c r="D130" s="75">
        <v>0</v>
      </c>
    </row>
    <row r="131" spans="1:4" x14ac:dyDescent="0.25">
      <c r="A131" s="74">
        <v>1122</v>
      </c>
      <c r="B131" s="77" t="s">
        <v>474</v>
      </c>
      <c r="C131" s="75">
        <v>0</v>
      </c>
      <c r="D131" s="75">
        <v>0</v>
      </c>
    </row>
    <row r="132" spans="1:4" x14ac:dyDescent="0.25">
      <c r="A132" s="74">
        <v>1122</v>
      </c>
      <c r="B132" s="77" t="s">
        <v>475</v>
      </c>
      <c r="C132" s="75">
        <v>0</v>
      </c>
      <c r="D132" s="75">
        <v>0</v>
      </c>
    </row>
    <row r="133" spans="1:4" x14ac:dyDescent="0.25">
      <c r="A133" s="74">
        <v>1122</v>
      </c>
      <c r="B133" s="77" t="s">
        <v>476</v>
      </c>
      <c r="C133" s="75">
        <v>0</v>
      </c>
      <c r="D133" s="75">
        <v>0</v>
      </c>
    </row>
    <row r="134" spans="1:4" x14ac:dyDescent="0.25">
      <c r="A134" s="80">
        <v>5120</v>
      </c>
      <c r="B134" s="84" t="s">
        <v>301</v>
      </c>
      <c r="C134" s="82">
        <f>SUM(C135)</f>
        <v>0</v>
      </c>
      <c r="D134" s="82">
        <f>SUM(D135)</f>
        <v>0</v>
      </c>
    </row>
    <row r="135" spans="1:4" x14ac:dyDescent="0.25">
      <c r="A135" s="74">
        <v>5120</v>
      </c>
      <c r="B135" s="77" t="s">
        <v>301</v>
      </c>
      <c r="C135" s="75">
        <v>0</v>
      </c>
      <c r="D135" s="75">
        <v>0</v>
      </c>
    </row>
    <row r="136" spans="1:4" x14ac:dyDescent="0.25">
      <c r="A136" s="80">
        <v>4150</v>
      </c>
      <c r="B136" s="84" t="s">
        <v>100</v>
      </c>
      <c r="C136" s="82">
        <f>SUM(C137)</f>
        <v>0</v>
      </c>
      <c r="D136" s="82">
        <f>SUM(D137)</f>
        <v>0</v>
      </c>
    </row>
    <row r="137" spans="1:4" x14ac:dyDescent="0.25">
      <c r="A137" s="74">
        <v>4151</v>
      </c>
      <c r="B137" s="77" t="s">
        <v>477</v>
      </c>
      <c r="C137" s="75">
        <v>0</v>
      </c>
      <c r="D137" s="75">
        <v>0</v>
      </c>
    </row>
    <row r="138" spans="1:4" x14ac:dyDescent="0.25">
      <c r="A138" s="74"/>
      <c r="B138" s="86" t="s">
        <v>478</v>
      </c>
      <c r="C138" s="82">
        <f>C48+C49-C101</f>
        <v>105137533.61</v>
      </c>
      <c r="D138" s="82">
        <f>D48+D49+D101</f>
        <v>67539810.929999992</v>
      </c>
    </row>
    <row r="139" spans="1:4" x14ac:dyDescent="0.25">
      <c r="A139" s="72"/>
      <c r="B139" s="72"/>
      <c r="C139" s="72"/>
      <c r="D139" s="72"/>
    </row>
    <row r="140" spans="1:4" x14ac:dyDescent="0.25">
      <c r="A140" s="83" t="s">
        <v>65</v>
      </c>
      <c r="C140" s="72"/>
      <c r="D140" s="72"/>
    </row>
    <row r="141" spans="1:4" x14ac:dyDescent="0.25"/>
    <row r="142" spans="1:4" x14ac:dyDescent="0.2">
      <c r="A142" s="52"/>
      <c r="B142" s="52"/>
      <c r="C142" s="52"/>
      <c r="D142" s="52"/>
    </row>
    <row r="143" spans="1:4" x14ac:dyDescent="0.2">
      <c r="A143" s="52"/>
      <c r="B143" s="52"/>
      <c r="C143" s="52"/>
      <c r="D143" s="52"/>
    </row>
    <row r="144" spans="1:4" x14ac:dyDescent="0.2">
      <c r="A144" s="52"/>
      <c r="B144" s="52"/>
      <c r="C144" s="52"/>
      <c r="D144" s="52"/>
    </row>
    <row r="145" spans="1:4" x14ac:dyDescent="0.2">
      <c r="A145" s="52"/>
      <c r="B145" s="52"/>
      <c r="C145" s="52"/>
      <c r="D145" s="52"/>
    </row>
    <row r="146" spans="1:4" x14ac:dyDescent="0.2">
      <c r="A146" s="52"/>
      <c r="B146" s="52"/>
      <c r="C146" s="52"/>
      <c r="D146" s="52"/>
    </row>
    <row r="147" spans="1:4" x14ac:dyDescent="0.2">
      <c r="A147" s="52"/>
      <c r="B147" s="52"/>
      <c r="C147" s="52"/>
      <c r="D147" s="52"/>
    </row>
    <row r="148" spans="1:4" x14ac:dyDescent="0.2">
      <c r="A148" s="52"/>
      <c r="B148" s="52"/>
      <c r="C148" s="52"/>
      <c r="D148" s="52"/>
    </row>
    <row r="149" spans="1:4" x14ac:dyDescent="0.25"/>
    <row r="150" spans="1:4" x14ac:dyDescent="0.25"/>
  </sheetData>
  <mergeCells count="8">
    <mergeCell ref="A7:D7"/>
    <mergeCell ref="A19:D19"/>
    <mergeCell ref="A46:D46"/>
    <mergeCell ref="A1:C1"/>
    <mergeCell ref="A2:C2"/>
    <mergeCell ref="A3:C3"/>
    <mergeCell ref="A4:C4"/>
    <mergeCell ref="A5:E5"/>
  </mergeCells>
  <pageMargins left="0.62992125984251968" right="0.70866141732283472" top="0.35433070866141736" bottom="0.31496062992125984" header="0" footer="0"/>
  <pageSetup scale="65" fitToHeight="2" orientation="landscape" r:id="rId1"/>
  <headerFooter>
    <oddFooter>&amp;R
Página &amp;P de &amp;N</oddFooter>
  </headerFooter>
  <rowBreaks count="2" manualBreakCount="2">
    <brk id="59" max="4" man="1"/>
    <brk id="111" max="4" man="1"/>
  </rowBreaks>
  <ignoredErrors>
    <ignoredError sqref="C16"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33"/>
  <sheetViews>
    <sheetView showGridLines="0" workbookViewId="0">
      <selection sqref="A1:C1"/>
    </sheetView>
  </sheetViews>
  <sheetFormatPr baseColWidth="10" defaultColWidth="0" defaultRowHeight="15" zeroHeight="1" x14ac:dyDescent="0.25"/>
  <cols>
    <col min="1" max="1" width="4" customWidth="1"/>
    <col min="2" max="2" width="63.140625" customWidth="1"/>
    <col min="3" max="3" width="17.85546875" customWidth="1"/>
    <col min="4" max="5" width="11.42578125" customWidth="1"/>
    <col min="6" max="26" width="11.42578125" hidden="1"/>
    <col min="27" max="16384" width="14.42578125" hidden="1"/>
  </cols>
  <sheetData>
    <row r="1" spans="1:3" x14ac:dyDescent="0.25">
      <c r="A1" s="122" t="str">
        <f>ESF!A1</f>
        <v>Poder Legislativo del Estado de Guanajuato</v>
      </c>
      <c r="B1" s="129"/>
      <c r="C1" s="130"/>
    </row>
    <row r="2" spans="1:3" x14ac:dyDescent="0.25">
      <c r="A2" s="124" t="s">
        <v>479</v>
      </c>
      <c r="B2" s="131"/>
      <c r="C2" s="132"/>
    </row>
    <row r="3" spans="1:3" x14ac:dyDescent="0.25">
      <c r="A3" s="124" t="str">
        <f>ESF!A3</f>
        <v>Del 01 de enero al 30 de junio de 2026</v>
      </c>
      <c r="B3" s="131"/>
      <c r="C3" s="132"/>
    </row>
    <row r="4" spans="1:3" x14ac:dyDescent="0.25">
      <c r="A4" s="133" t="s">
        <v>480</v>
      </c>
      <c r="B4" s="134"/>
      <c r="C4" s="135"/>
    </row>
    <row r="5" spans="1:3" x14ac:dyDescent="0.25">
      <c r="A5" s="136" t="s">
        <v>481</v>
      </c>
      <c r="B5" s="137"/>
      <c r="C5" s="5">
        <v>2026</v>
      </c>
    </row>
    <row r="6" spans="1:3" x14ac:dyDescent="0.25">
      <c r="A6" s="6" t="s">
        <v>482</v>
      </c>
      <c r="B6" s="6"/>
      <c r="C6" s="7">
        <v>420231333.47000003</v>
      </c>
    </row>
    <row r="7" spans="1:3" x14ac:dyDescent="0.25">
      <c r="A7" s="1"/>
      <c r="B7" s="8"/>
      <c r="C7" s="9"/>
    </row>
    <row r="8" spans="1:3" x14ac:dyDescent="0.25">
      <c r="A8" s="40" t="s">
        <v>483</v>
      </c>
      <c r="B8" s="40"/>
      <c r="C8" s="10">
        <f>SUM(C9:C14)</f>
        <v>0</v>
      </c>
    </row>
    <row r="9" spans="1:3" x14ac:dyDescent="0.25">
      <c r="A9" s="41" t="s">
        <v>484</v>
      </c>
      <c r="B9" s="11" t="s">
        <v>133</v>
      </c>
      <c r="C9" s="12">
        <v>0</v>
      </c>
    </row>
    <row r="10" spans="1:3" x14ac:dyDescent="0.25">
      <c r="A10" s="42" t="s">
        <v>485</v>
      </c>
      <c r="B10" s="13" t="s">
        <v>486</v>
      </c>
      <c r="C10" s="12">
        <v>0</v>
      </c>
    </row>
    <row r="11" spans="1:3" x14ac:dyDescent="0.25">
      <c r="A11" s="42" t="s">
        <v>487</v>
      </c>
      <c r="B11" s="13" t="s">
        <v>142</v>
      </c>
      <c r="C11" s="12">
        <v>0</v>
      </c>
    </row>
    <row r="12" spans="1:3" x14ac:dyDescent="0.25">
      <c r="A12" s="42" t="s">
        <v>488</v>
      </c>
      <c r="B12" s="13" t="s">
        <v>143</v>
      </c>
      <c r="C12" s="12">
        <v>0</v>
      </c>
    </row>
    <row r="13" spans="1:3" x14ac:dyDescent="0.25">
      <c r="A13" s="42" t="s">
        <v>489</v>
      </c>
      <c r="B13" s="13" t="s">
        <v>144</v>
      </c>
      <c r="C13" s="12">
        <v>0</v>
      </c>
    </row>
    <row r="14" spans="1:3" x14ac:dyDescent="0.25">
      <c r="A14" s="43" t="s">
        <v>490</v>
      </c>
      <c r="B14" s="14" t="s">
        <v>491</v>
      </c>
      <c r="C14" s="12">
        <v>0</v>
      </c>
    </row>
    <row r="15" spans="1:3" x14ac:dyDescent="0.25">
      <c r="A15" s="1"/>
      <c r="B15" s="15"/>
      <c r="C15" s="16"/>
    </row>
    <row r="16" spans="1:3" x14ac:dyDescent="0.25">
      <c r="A16" s="40" t="s">
        <v>492</v>
      </c>
      <c r="B16" s="8"/>
      <c r="C16" s="10">
        <f>SUM(C17:C19)</f>
        <v>0</v>
      </c>
    </row>
    <row r="17" spans="1:4" x14ac:dyDescent="0.25">
      <c r="A17" s="44">
        <v>3.1</v>
      </c>
      <c r="B17" s="13" t="s">
        <v>493</v>
      </c>
      <c r="C17" s="12">
        <v>0</v>
      </c>
    </row>
    <row r="18" spans="1:4" x14ac:dyDescent="0.25">
      <c r="A18" s="45">
        <v>3.2</v>
      </c>
      <c r="B18" s="13" t="s">
        <v>494</v>
      </c>
      <c r="C18" s="12">
        <v>0</v>
      </c>
    </row>
    <row r="19" spans="1:4" x14ac:dyDescent="0.25">
      <c r="A19" s="45">
        <v>3.3</v>
      </c>
      <c r="B19" s="14" t="s">
        <v>495</v>
      </c>
      <c r="C19" s="17">
        <v>0</v>
      </c>
    </row>
    <row r="20" spans="1:4" x14ac:dyDescent="0.25">
      <c r="A20" s="1"/>
      <c r="B20" s="14"/>
      <c r="C20" s="18"/>
    </row>
    <row r="21" spans="1:4" x14ac:dyDescent="0.25">
      <c r="A21" s="19" t="s">
        <v>496</v>
      </c>
      <c r="B21" s="19"/>
      <c r="C21" s="7">
        <f>C6+C8-C16</f>
        <v>420231333.47000003</v>
      </c>
    </row>
    <row r="22" spans="1:4" x14ac:dyDescent="0.25">
      <c r="A22" s="1"/>
      <c r="B22" s="1"/>
      <c r="C22" s="1"/>
    </row>
    <row r="23" spans="1:4" ht="24" customHeight="1" x14ac:dyDescent="0.25">
      <c r="A23" s="128" t="s">
        <v>65</v>
      </c>
      <c r="B23" s="128"/>
      <c r="C23" s="128"/>
    </row>
    <row r="24" spans="1:4" x14ac:dyDescent="0.25"/>
    <row r="25" spans="1:4" s="71" customFormat="1" x14ac:dyDescent="0.25"/>
    <row r="26" spans="1:4" s="71" customFormat="1" x14ac:dyDescent="0.2">
      <c r="A26" s="52"/>
      <c r="B26" s="52"/>
      <c r="C26" s="52"/>
      <c r="D26" s="52"/>
    </row>
    <row r="27" spans="1:4" s="71" customFormat="1" x14ac:dyDescent="0.2">
      <c r="A27" s="52"/>
      <c r="B27" s="52"/>
      <c r="C27" s="52"/>
      <c r="D27" s="52"/>
    </row>
    <row r="28" spans="1:4" s="71" customFormat="1" x14ac:dyDescent="0.2">
      <c r="A28" s="52"/>
      <c r="B28" s="52"/>
      <c r="C28" s="52"/>
      <c r="D28" s="52"/>
    </row>
    <row r="29" spans="1:4" s="71" customFormat="1" x14ac:dyDescent="0.2">
      <c r="A29" s="52"/>
      <c r="B29" s="52"/>
      <c r="C29" s="52"/>
      <c r="D29" s="52"/>
    </row>
    <row r="30" spans="1:4" s="71" customFormat="1" x14ac:dyDescent="0.2">
      <c r="A30" s="52"/>
      <c r="B30" s="52"/>
      <c r="C30" s="52"/>
      <c r="D30" s="52"/>
    </row>
    <row r="31" spans="1:4" s="71" customFormat="1" x14ac:dyDescent="0.2">
      <c r="A31" s="52"/>
      <c r="B31" s="52"/>
      <c r="C31" s="52"/>
      <c r="D31" s="52"/>
    </row>
    <row r="32" spans="1:4" s="71" customFormat="1" x14ac:dyDescent="0.2">
      <c r="A32" s="52"/>
      <c r="B32" s="52"/>
      <c r="C32" s="52"/>
      <c r="D32" s="52"/>
    </row>
    <row r="33" x14ac:dyDescent="0.25"/>
  </sheetData>
  <mergeCells count="6">
    <mergeCell ref="A23:C23"/>
    <mergeCell ref="A1:C1"/>
    <mergeCell ref="A2:C2"/>
    <mergeCell ref="A3:C3"/>
    <mergeCell ref="A4:C4"/>
    <mergeCell ref="A5:B5"/>
  </mergeCells>
  <pageMargins left="0.62992125984251968" right="0.70866141732283472" top="0.35433070866141736" bottom="0.74803149606299213" header="0" footer="0"/>
  <pageSetup scale="90" orientation="landscape" r:id="rId1"/>
  <headerFooter>
    <oddFooter>&amp;R
Página &amp;P de &amp;N</oddFooter>
  </headerFooter>
  <ignoredErrors>
    <ignoredError sqref="A9:A14"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52"/>
  <sheetViews>
    <sheetView showGridLines="0" zoomScaleNormal="100" workbookViewId="0">
      <selection activeCell="A19" sqref="A19"/>
    </sheetView>
  </sheetViews>
  <sheetFormatPr baseColWidth="10" defaultColWidth="0" defaultRowHeight="15" zeroHeight="1" x14ac:dyDescent="0.25"/>
  <cols>
    <col min="1" max="1" width="4.7109375" customWidth="1"/>
    <col min="2" max="2" width="62.140625" customWidth="1"/>
    <col min="3" max="3" width="17.85546875" customWidth="1"/>
    <col min="4" max="5" width="11.42578125" customWidth="1"/>
    <col min="6" max="26" width="11.42578125" hidden="1"/>
    <col min="27" max="16384" width="14.42578125" hidden="1"/>
  </cols>
  <sheetData>
    <row r="1" spans="1:3" x14ac:dyDescent="0.25">
      <c r="A1" s="139" t="str">
        <f>ESF!A1</f>
        <v>Poder Legislativo del Estado de Guanajuato</v>
      </c>
      <c r="B1" s="129"/>
      <c r="C1" s="130"/>
    </row>
    <row r="2" spans="1:3" x14ac:dyDescent="0.25">
      <c r="A2" s="140" t="s">
        <v>497</v>
      </c>
      <c r="B2" s="131"/>
      <c r="C2" s="132"/>
    </row>
    <row r="3" spans="1:3" x14ac:dyDescent="0.25">
      <c r="A3" s="140" t="str">
        <f>ESF!A3</f>
        <v>Del 01 de enero al 30 de junio de 2026</v>
      </c>
      <c r="B3" s="131"/>
      <c r="C3" s="132"/>
    </row>
    <row r="4" spans="1:3" x14ac:dyDescent="0.25">
      <c r="A4" s="133" t="s">
        <v>480</v>
      </c>
      <c r="B4" s="134"/>
      <c r="C4" s="135"/>
    </row>
    <row r="5" spans="1:3" x14ac:dyDescent="0.25">
      <c r="A5" s="136" t="s">
        <v>481</v>
      </c>
      <c r="B5" s="137"/>
      <c r="C5" s="5">
        <v>2026</v>
      </c>
    </row>
    <row r="6" spans="1:3" x14ac:dyDescent="0.25">
      <c r="A6" s="46" t="s">
        <v>498</v>
      </c>
      <c r="B6" s="6"/>
      <c r="C6" s="20">
        <v>332548218.31</v>
      </c>
    </row>
    <row r="7" spans="1:3" x14ac:dyDescent="0.25">
      <c r="A7" s="21"/>
      <c r="B7" s="8"/>
      <c r="C7" s="22"/>
    </row>
    <row r="8" spans="1:3" x14ac:dyDescent="0.25">
      <c r="A8" s="40" t="s">
        <v>499</v>
      </c>
      <c r="B8" s="23"/>
      <c r="C8" s="10">
        <f>SUM(C9:C29)</f>
        <v>17436455.649999999</v>
      </c>
    </row>
    <row r="9" spans="1:3" x14ac:dyDescent="0.25">
      <c r="A9" s="87">
        <v>2.1</v>
      </c>
      <c r="B9" s="24" t="s">
        <v>163</v>
      </c>
      <c r="C9" s="25">
        <v>0</v>
      </c>
    </row>
    <row r="10" spans="1:3" x14ac:dyDescent="0.25">
      <c r="A10" s="87">
        <v>2.2000000000000002</v>
      </c>
      <c r="B10" s="24" t="s">
        <v>160</v>
      </c>
      <c r="C10" s="25">
        <v>0</v>
      </c>
    </row>
    <row r="11" spans="1:3" x14ac:dyDescent="0.25">
      <c r="A11" s="47">
        <v>2.2999999999999998</v>
      </c>
      <c r="B11" s="26" t="s">
        <v>325</v>
      </c>
      <c r="C11" s="25">
        <v>8912967.9499999993</v>
      </c>
    </row>
    <row r="12" spans="1:3" x14ac:dyDescent="0.25">
      <c r="A12" s="47">
        <v>2.4</v>
      </c>
      <c r="B12" s="26" t="s">
        <v>326</v>
      </c>
      <c r="C12" s="25">
        <v>325050.71999999997</v>
      </c>
    </row>
    <row r="13" spans="1:3" x14ac:dyDescent="0.25">
      <c r="A13" s="47">
        <v>2.5</v>
      </c>
      <c r="B13" s="26" t="s">
        <v>327</v>
      </c>
      <c r="C13" s="25">
        <v>0</v>
      </c>
    </row>
    <row r="14" spans="1:3" x14ac:dyDescent="0.25">
      <c r="A14" s="47">
        <v>2.6</v>
      </c>
      <c r="B14" s="26" t="s">
        <v>328</v>
      </c>
      <c r="C14" s="25">
        <v>1367100</v>
      </c>
    </row>
    <row r="15" spans="1:3" x14ac:dyDescent="0.25">
      <c r="A15" s="47">
        <v>2.7</v>
      </c>
      <c r="B15" s="26" t="s">
        <v>329</v>
      </c>
      <c r="C15" s="25">
        <v>0</v>
      </c>
    </row>
    <row r="16" spans="1:3" x14ac:dyDescent="0.25">
      <c r="A16" s="47">
        <v>2.8</v>
      </c>
      <c r="B16" s="26" t="s">
        <v>330</v>
      </c>
      <c r="C16" s="25">
        <v>269613.90000000002</v>
      </c>
    </row>
    <row r="17" spans="1:3" x14ac:dyDescent="0.25">
      <c r="A17" s="47">
        <v>2.9</v>
      </c>
      <c r="B17" s="26" t="s">
        <v>332</v>
      </c>
      <c r="C17" s="25">
        <v>0</v>
      </c>
    </row>
    <row r="18" spans="1:3" x14ac:dyDescent="0.25">
      <c r="A18" s="47" t="s">
        <v>500</v>
      </c>
      <c r="B18" s="26" t="s">
        <v>501</v>
      </c>
      <c r="C18" s="25">
        <v>0</v>
      </c>
    </row>
    <row r="19" spans="1:3" x14ac:dyDescent="0.25">
      <c r="A19" s="47" t="s">
        <v>502</v>
      </c>
      <c r="B19" s="26" t="s">
        <v>338</v>
      </c>
      <c r="C19" s="25">
        <v>577905.04</v>
      </c>
    </row>
    <row r="20" spans="1:3" x14ac:dyDescent="0.25">
      <c r="A20" s="47" t="s">
        <v>503</v>
      </c>
      <c r="B20" s="26" t="s">
        <v>504</v>
      </c>
      <c r="C20" s="25">
        <v>0</v>
      </c>
    </row>
    <row r="21" spans="1:3" x14ac:dyDescent="0.25">
      <c r="A21" s="47" t="s">
        <v>505</v>
      </c>
      <c r="B21" s="26" t="s">
        <v>506</v>
      </c>
      <c r="C21" s="25">
        <v>5983818.04</v>
      </c>
    </row>
    <row r="22" spans="1:3" x14ac:dyDescent="0.25">
      <c r="A22" s="47" t="s">
        <v>507</v>
      </c>
      <c r="B22" s="26" t="s">
        <v>508</v>
      </c>
      <c r="C22" s="25">
        <v>0</v>
      </c>
    </row>
    <row r="23" spans="1:3" x14ac:dyDescent="0.25">
      <c r="A23" s="47" t="s">
        <v>509</v>
      </c>
      <c r="B23" s="26" t="s">
        <v>510</v>
      </c>
      <c r="C23" s="25">
        <v>0</v>
      </c>
    </row>
    <row r="24" spans="1:3" x14ac:dyDescent="0.25">
      <c r="A24" s="47" t="s">
        <v>511</v>
      </c>
      <c r="B24" s="26" t="s">
        <v>512</v>
      </c>
      <c r="C24" s="25">
        <v>0</v>
      </c>
    </row>
    <row r="25" spans="1:3" x14ac:dyDescent="0.25">
      <c r="A25" s="47" t="s">
        <v>513</v>
      </c>
      <c r="B25" s="26" t="s">
        <v>514</v>
      </c>
      <c r="C25" s="25">
        <v>0</v>
      </c>
    </row>
    <row r="26" spans="1:3" x14ac:dyDescent="0.25">
      <c r="A26" s="47" t="s">
        <v>515</v>
      </c>
      <c r="B26" s="26" t="s">
        <v>516</v>
      </c>
      <c r="C26" s="25">
        <v>0</v>
      </c>
    </row>
    <row r="27" spans="1:3" x14ac:dyDescent="0.25">
      <c r="A27" s="47" t="s">
        <v>517</v>
      </c>
      <c r="B27" s="26" t="s">
        <v>518</v>
      </c>
      <c r="C27" s="25">
        <v>0</v>
      </c>
    </row>
    <row r="28" spans="1:3" x14ac:dyDescent="0.25">
      <c r="A28" s="47" t="s">
        <v>519</v>
      </c>
      <c r="B28" s="26" t="s">
        <v>520</v>
      </c>
      <c r="C28" s="25">
        <v>0</v>
      </c>
    </row>
    <row r="29" spans="1:3" x14ac:dyDescent="0.25">
      <c r="A29" s="47" t="s">
        <v>521</v>
      </c>
      <c r="B29" s="24" t="s">
        <v>522</v>
      </c>
      <c r="C29" s="25">
        <v>0</v>
      </c>
    </row>
    <row r="30" spans="1:3" x14ac:dyDescent="0.25">
      <c r="A30" s="21"/>
      <c r="B30" s="27"/>
      <c r="C30" s="28"/>
    </row>
    <row r="31" spans="1:3" x14ac:dyDescent="0.25">
      <c r="A31" s="48" t="s">
        <v>523</v>
      </c>
      <c r="B31" s="29"/>
      <c r="C31" s="30">
        <f>SUM(C32:C38)</f>
        <v>30546773.780000001</v>
      </c>
    </row>
    <row r="32" spans="1:3" x14ac:dyDescent="0.25">
      <c r="A32" s="47" t="s">
        <v>524</v>
      </c>
      <c r="B32" s="26" t="s">
        <v>233</v>
      </c>
      <c r="C32" s="25">
        <v>30429504.640000001</v>
      </c>
    </row>
    <row r="33" spans="1:4" x14ac:dyDescent="0.25">
      <c r="A33" s="47" t="s">
        <v>525</v>
      </c>
      <c r="B33" s="26" t="s">
        <v>242</v>
      </c>
      <c r="C33" s="25">
        <v>0</v>
      </c>
    </row>
    <row r="34" spans="1:4" x14ac:dyDescent="0.25">
      <c r="A34" s="47" t="s">
        <v>526</v>
      </c>
      <c r="B34" s="26" t="s">
        <v>245</v>
      </c>
      <c r="C34" s="25">
        <v>38.14</v>
      </c>
    </row>
    <row r="35" spans="1:4" x14ac:dyDescent="0.25">
      <c r="A35" s="47" t="s">
        <v>527</v>
      </c>
      <c r="B35" s="26" t="s">
        <v>251</v>
      </c>
      <c r="C35" s="25">
        <v>0</v>
      </c>
    </row>
    <row r="36" spans="1:4" x14ac:dyDescent="0.25">
      <c r="A36" s="47" t="s">
        <v>528</v>
      </c>
      <c r="B36" s="26" t="s">
        <v>261</v>
      </c>
      <c r="C36" s="25">
        <v>0</v>
      </c>
    </row>
    <row r="37" spans="1:4" x14ac:dyDescent="0.25">
      <c r="A37" s="47" t="s">
        <v>529</v>
      </c>
      <c r="B37" s="26" t="s">
        <v>530</v>
      </c>
      <c r="C37" s="25">
        <v>117231</v>
      </c>
    </row>
    <row r="38" spans="1:4" x14ac:dyDescent="0.25">
      <c r="A38" s="47" t="s">
        <v>531</v>
      </c>
      <c r="B38" s="24" t="s">
        <v>532</v>
      </c>
      <c r="C38" s="31">
        <v>0</v>
      </c>
    </row>
    <row r="39" spans="1:4" x14ac:dyDescent="0.25">
      <c r="A39" s="21"/>
      <c r="B39" s="32"/>
      <c r="C39" s="33"/>
    </row>
    <row r="40" spans="1:4" x14ac:dyDescent="0.25">
      <c r="A40" s="6" t="s">
        <v>533</v>
      </c>
      <c r="B40" s="6"/>
      <c r="C40" s="7">
        <f>C6-C8+C31</f>
        <v>345658536.44000006</v>
      </c>
    </row>
    <row r="41" spans="1:4" x14ac:dyDescent="0.25">
      <c r="A41" s="1"/>
      <c r="B41" s="1"/>
      <c r="C41" s="1"/>
    </row>
    <row r="42" spans="1:4" ht="26.45" customHeight="1" x14ac:dyDescent="0.25">
      <c r="A42" s="138" t="s">
        <v>65</v>
      </c>
      <c r="B42" s="138"/>
      <c r="C42" s="138"/>
    </row>
    <row r="43" spans="1:4" x14ac:dyDescent="0.25"/>
    <row r="44" spans="1:4" s="71" customFormat="1" x14ac:dyDescent="0.25"/>
    <row r="45" spans="1:4" s="71" customFormat="1" x14ac:dyDescent="0.2">
      <c r="A45" s="52"/>
      <c r="B45" s="52"/>
      <c r="C45" s="52"/>
      <c r="D45" s="52"/>
    </row>
    <row r="46" spans="1:4" s="71" customFormat="1" x14ac:dyDescent="0.2">
      <c r="A46" s="52"/>
      <c r="B46" s="52"/>
      <c r="C46" s="52"/>
      <c r="D46" s="52"/>
    </row>
    <row r="47" spans="1:4" s="71" customFormat="1" x14ac:dyDescent="0.2">
      <c r="A47" s="52"/>
      <c r="B47" s="52"/>
      <c r="C47" s="52"/>
      <c r="D47" s="52"/>
    </row>
    <row r="48" spans="1:4" s="71" customFormat="1" x14ac:dyDescent="0.2">
      <c r="A48" s="52"/>
      <c r="B48" s="52"/>
      <c r="C48" s="52"/>
      <c r="D48" s="52"/>
    </row>
    <row r="49" spans="1:4" s="71" customFormat="1" x14ac:dyDescent="0.2">
      <c r="A49" s="52"/>
      <c r="B49" s="52"/>
      <c r="C49" s="52"/>
      <c r="D49" s="52"/>
    </row>
    <row r="50" spans="1:4" s="71" customFormat="1" x14ac:dyDescent="0.2">
      <c r="A50" s="52"/>
      <c r="B50" s="52"/>
      <c r="C50" s="52"/>
      <c r="D50" s="52"/>
    </row>
    <row r="51" spans="1:4" s="71" customFormat="1" x14ac:dyDescent="0.2">
      <c r="A51" s="52"/>
      <c r="B51" s="52"/>
      <c r="C51" s="52"/>
      <c r="D51" s="52"/>
    </row>
    <row r="52" spans="1:4" x14ac:dyDescent="0.25"/>
  </sheetData>
  <mergeCells count="6">
    <mergeCell ref="A42:C42"/>
    <mergeCell ref="A1:C1"/>
    <mergeCell ref="A2:C2"/>
    <mergeCell ref="A3:C3"/>
    <mergeCell ref="A4:C4"/>
    <mergeCell ref="A5:B5"/>
  </mergeCells>
  <pageMargins left="0.62992125984251968" right="0.70866141732283472" top="0.35433070866141736" bottom="0.74803149606299213" header="0" footer="0"/>
  <pageSetup scale="70" orientation="landscape" r:id="rId1"/>
  <headerFooter>
    <oddFooter>&amp;R
Página &amp;P de &amp;N</oddFooter>
  </headerFooter>
  <ignoredErrors>
    <ignoredError sqref="A18:A38"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A3C39C-9B78-4577-9510-B2AE35485E96}">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EA84A7CB-74D3-45BC-A93C-2A8060082287}">
  <ds:schemaRefs>
    <ds:schemaRef ds:uri="http://schemas.microsoft.com/sharepoint/v3/contenttype/forms"/>
  </ds:schemaRefs>
</ds:datastoreItem>
</file>

<file path=customXml/itemProps3.xml><?xml version="1.0" encoding="utf-8"?>
<ds:datastoreItem xmlns:ds="http://schemas.openxmlformats.org/officeDocument/2006/customXml" ds:itemID="{7A109EC8-B33F-49F8-A5DB-ECC6584DE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Notas a los Edos Financieros</vt:lpstr>
      <vt:lpstr>ACT</vt:lpstr>
      <vt:lpstr>ESF</vt:lpstr>
      <vt:lpstr>VHP</vt:lpstr>
      <vt:lpstr>EFE</vt:lpstr>
      <vt:lpstr>Conciliacion_Ig</vt:lpstr>
      <vt:lpstr>Conciliacion_Eg</vt:lpstr>
      <vt:lpstr>ACT!Área_de_impresión</vt:lpstr>
      <vt:lpstr>EFE!Área_de_impresión</vt:lpstr>
      <vt:lpstr>ESF!Área_de_impresión</vt:lpstr>
      <vt:lpstr>'Notas a los Edos Financieros'!Área_de_impresión</vt:lpstr>
      <vt:lpstr>ACT!Títulos_a_imprimir</vt:lpstr>
      <vt:lpstr>EFE!Títulos_a_imprimir</vt:lpstr>
      <vt:lpstr>ESF!Títulos_a_imprimir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Alejandra María de Lourdes Zamarripa Aguirre</cp:lastModifiedBy>
  <cp:revision/>
  <cp:lastPrinted>2026-07-15T23:50:24Z</cp:lastPrinted>
  <dcterms:created xsi:type="dcterms:W3CDTF">2024-07-17T18:53:12Z</dcterms:created>
  <dcterms:modified xsi:type="dcterms:W3CDTF">2026-07-17T21:35:34Z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