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342F960F-18A2-418A-8753-13D2C36520B6}" xr6:coauthVersionLast="47" xr6:coauthVersionMax="47" xr10:uidLastSave="{00000000-0000-0000-0000-000000000000}"/>
  <bookViews>
    <workbookView xWindow="7950" yWindow="0" windowWidth="21315" windowHeight="15585" tabRatio="782" activeTab="1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1" i="1" l="1"/>
  <c r="E161" i="1"/>
  <c r="F161" i="1"/>
  <c r="G161" i="1"/>
  <c r="H161" i="1"/>
  <c r="I161" i="1"/>
  <c r="C161" i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I78" i="1" s="1"/>
  <c r="H78" i="1"/>
  <c r="G78" i="1"/>
  <c r="F78" i="1"/>
  <c r="E78" i="1"/>
  <c r="D78" i="1"/>
  <c r="C78" i="1"/>
  <c r="H77" i="1"/>
  <c r="I77" i="1" s="1"/>
  <c r="H76" i="1"/>
  <c r="I76" i="1" s="1"/>
  <c r="H75" i="1"/>
  <c r="I75" i="1" s="1"/>
  <c r="I74" i="1" s="1"/>
  <c r="H74" i="1"/>
  <c r="G74" i="1"/>
  <c r="F74" i="1"/>
  <c r="E74" i="1"/>
  <c r="D74" i="1"/>
  <c r="C74" i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G66" i="1"/>
  <c r="F66" i="1"/>
  <c r="E66" i="1"/>
  <c r="D66" i="1"/>
  <c r="C66" i="1"/>
  <c r="H65" i="1"/>
  <c r="I65" i="1" s="1"/>
  <c r="H64" i="1"/>
  <c r="I64" i="1" s="1"/>
  <c r="H63" i="1"/>
  <c r="I63" i="1" s="1"/>
  <c r="I62" i="1" s="1"/>
  <c r="H62" i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I52" i="1" s="1"/>
  <c r="H52" i="1"/>
  <c r="G52" i="1"/>
  <c r="F52" i="1"/>
  <c r="E52" i="1"/>
  <c r="D52" i="1"/>
  <c r="C52" i="1"/>
  <c r="H51" i="1"/>
  <c r="I51" i="1" s="1"/>
  <c r="H50" i="1"/>
  <c r="I50" i="1" s="1"/>
  <c r="I49" i="1"/>
  <c r="H49" i="1"/>
  <c r="H48" i="1"/>
  <c r="I48" i="1" s="1"/>
  <c r="I47" i="1"/>
  <c r="H47" i="1"/>
  <c r="H46" i="1"/>
  <c r="I46" i="1" s="1"/>
  <c r="I45" i="1"/>
  <c r="H45" i="1"/>
  <c r="H44" i="1"/>
  <c r="I44" i="1" s="1"/>
  <c r="I43" i="1"/>
  <c r="I42" i="1" s="1"/>
  <c r="H43" i="1"/>
  <c r="H42" i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I32" i="1" s="1"/>
  <c r="H32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H24" i="1"/>
  <c r="I24" i="1" s="1"/>
  <c r="H23" i="1"/>
  <c r="I23" i="1" s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G14" i="1"/>
  <c r="F14" i="1"/>
  <c r="E14" i="1"/>
  <c r="D14" i="1"/>
  <c r="C14" i="1"/>
  <c r="G13" i="1"/>
  <c r="F13" i="1"/>
  <c r="E13" i="1"/>
  <c r="D13" i="1"/>
  <c r="C13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H66" i="1" l="1"/>
  <c r="I67" i="1"/>
  <c r="I66" i="1" s="1"/>
  <c r="H22" i="1"/>
  <c r="I25" i="1"/>
  <c r="I22" i="1" s="1"/>
  <c r="I14" i="1"/>
  <c r="I13" i="1" s="1"/>
  <c r="D31" i="3"/>
  <c r="E31" i="3"/>
  <c r="H13" i="1" l="1"/>
</calcChain>
</file>

<file path=xl/sharedStrings.xml><?xml version="1.0" encoding="utf-8"?>
<sst xmlns="http://schemas.openxmlformats.org/spreadsheetml/2006/main" count="260" uniqueCount="148">
  <si>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</si>
  <si>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</si>
  <si>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</si>
  <si>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</si>
  <si>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</si>
  <si>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</si>
  <si>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</si>
  <si>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</si>
  <si>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</si>
  <si>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</si>
  <si>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</si>
  <si>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</si>
  <si>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</si>
  <si>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</si>
  <si>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</si>
  <si>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</si>
  <si>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</si>
  <si>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</si>
  <si>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</si>
  <si>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</si>
  <si>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</si>
  <si>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</si>
  <si>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</si>
  <si>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</si>
  <si>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</si>
  <si>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</si>
  <si>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</si>
  <si>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</si>
  <si>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</si>
  <si>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</si>
  <si>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</si>
  <si>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</si>
  <si>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</si>
  <si>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</si>
  <si>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</si>
  <si>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</si>
  <si>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</si>
  <si>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</si>
  <si>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</si>
  <si>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</si>
  <si>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</si>
  <si>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</si>
  <si>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</si>
  <si>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</si>
  <si>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</si>
  <si>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</si>
  <si>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</si>
  <si>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</si>
  <si>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</si>
  <si>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</si>
  <si>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</si>
  <si>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</si>
  <si>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</si>
  <si>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</si>
  <si>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</si>
  <si>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</si>
  <si>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</si>
  <si>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</si>
  <si>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</si>
  <si>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</si>
  <si>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</si>
  <si>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</si>
  <si>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</si>
  <si>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</si>
  <si>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</si>
  <si>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</si>
  <si>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</si>
  <si>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</si>
  <si>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</si>
  <si>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</si>
  <si>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</si>
  <si>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</si>
  <si>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</si>
  <si>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</si>
  <si>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</si>
  <si>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</si>
  <si>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</si>
  <si>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</si>
  <si>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</si>
  <si>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</si>
  <si>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</si>
  <si>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</si>
  <si>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</si>
  <si>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</si>
  <si>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</si>
  <si>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</si>
  <si>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</si>
  <si>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</si>
  <si>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</si>
  <si>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</si>
  <si>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</si>
  <si>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</si>
  <si>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</si>
  <si>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</si>
  <si>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</si>
  <si>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</si>
  <si>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</si>
  <si>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</si>
  <si>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</si>
  <si>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</si>
  <si>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</si>
  <si>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</si>
  <si>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</si>
  <si>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</si>
  <si>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</si>
  <si>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</si>
  <si>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</si>
  <si>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</si>
  <si>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</si>
  <si>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</si>
  <si>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</si>
  <si>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</si>
  <si>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</si>
  <si>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</si>
  <si>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</si>
  <si>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</si>
  <si>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</si>
  <si>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</si>
  <si>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</si>
  <si>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</si>
  <si>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</si>
  <si>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</si>
  <si>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</si>
  <si>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</si>
  <si>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</si>
  <si>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</si>
  <si>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</si>
  <si>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</si>
  <si>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</si>
  <si>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</si>
  <si>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</si>
  <si>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</si>
  <si>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</si>
  <si>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</si>
  <si>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</si>
  <si>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</si>
  <si>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</si>
  <si>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</si>
  <si>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</si>
  <si>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</si>
  <si>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</si>
  <si>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Poder Legislativo del Estado de Guanajuato</t>
  </si>
  <si>
    <t>Correspondiente del 01 de enero al 30 de junio de 2026</t>
  </si>
  <si>
    <t>No Aplica debido a que, el Poder Legislativo tiene un Balance Presupuestario de Recursos Disponibles Sostenible.</t>
  </si>
  <si>
    <t>No es aplicable en este periodo por no ser cierre de ejercicio</t>
  </si>
  <si>
    <t>Al Poder Legislativo No le Aplica, debido a que no contrato Deuda Pública y Obligaciones de acuerdo con lo que establece la LDF.</t>
  </si>
  <si>
    <t>El Poder Legislativo del Estado de Guanajuato no tiene obligaciones conforme lo referido en este punto.</t>
  </si>
  <si>
    <t>El Poder Legislativo del Estado de Guanajuato no tiene convenios de Deuda Garantizada, por lo tanto, No le Aplica este punto.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</si>
</sst>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5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3" fillId="0" borderId="0" xfId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27"/>
  <sheetViews>
    <sheetView showGridLines="0" topLeftCell="A13" workbookViewId="0">
      <selection activeCell="A28" sqref="A28:XFD1048576"/>
    </sheetView>
  </sheetViews>
  <sheetFormatPr baseColWidth="10" defaultColWidth="0" defaultRowHeight="11.25" zeroHeight="1" x14ac:dyDescent="0.2"/>
  <cols>
    <col min="1" max="1" width="17.33203125" style="1" customWidth="1"/>
    <col min="2" max="2" width="86.1640625" style="1" bestFit="1" customWidth="1"/>
    <col min="3" max="4" width="12" style="1" customWidth="1"/>
    <col min="5" max="16384" width="12" style="1" hidden="1"/>
  </cols>
  <sheetData>
    <row r="1" spans="1:4" x14ac:dyDescent="0.2">
      <c r="A1" s="19" t="s">
        <v>141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142</v>
      </c>
      <c r="B3" s="24"/>
      <c r="C3" s="25" t="s">
        <v>4</v>
      </c>
      <c r="D3" s="27">
        <v>2</v>
      </c>
    </row>
    <row r="4" spans="1:4" x14ac:dyDescent="0.2">
      <c r="A4" s="74" t="s">
        <v>5</v>
      </c>
      <c r="B4" s="75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  <row r="16" spans="1:4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tabSelected="1" zoomScaleNormal="100" workbookViewId="0">
      <selection activeCell="A16" sqref="A16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5.5" style="1" customWidth="1"/>
    <col min="8" max="16384" width="12" style="1" hidden="1"/>
  </cols>
  <sheetData>
    <row r="1" spans="1:6" x14ac:dyDescent="0.2">
      <c r="B1" s="76" t="str">
        <f>'Notas de Disciplina Financiera'!A1</f>
        <v>Poder Legislativo del Estado de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de 2026</v>
      </c>
      <c r="C3" s="76"/>
      <c r="D3" s="76"/>
      <c r="E3" s="40" t="s">
        <v>4</v>
      </c>
      <c r="F3" s="41">
        <f>'Notas de Disciplina Financiera'!D3</f>
        <v>2</v>
      </c>
    </row>
    <row r="4" spans="1:6" x14ac:dyDescent="0.2"/>
    <row r="5" spans="1:6" x14ac:dyDescent="0.2">
      <c r="B5" s="43"/>
      <c r="C5" s="43" t="s">
        <v>10</v>
      </c>
    </row>
    <row r="6" spans="1:6" x14ac:dyDescent="0.2"/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ht="12" x14ac:dyDescent="0.2">
      <c r="B10" s="77" t="s">
        <v>143</v>
      </c>
      <c r="C10" s="77"/>
      <c r="D10" s="77"/>
      <c r="E10" s="77"/>
      <c r="F10" s="77"/>
    </row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ht="12" hidden="1" x14ac:dyDescent="0.2">
      <c r="C16" s="70"/>
    </row>
    <row r="17" spans="3:3" hidden="1" x14ac:dyDescent="0.2">
      <c r="C17" s="69"/>
    </row>
  </sheetData>
  <mergeCells count="4">
    <mergeCell ref="B1:D1"/>
    <mergeCell ref="B2:D2"/>
    <mergeCell ref="B3:D3"/>
    <mergeCell ref="B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4"/>
  <sheetViews>
    <sheetView showGridLines="0" topLeftCell="A135" zoomScaleNormal="100" workbookViewId="0">
      <selection activeCell="A165" sqref="A165:XFD1048576"/>
    </sheetView>
  </sheetViews>
  <sheetFormatPr baseColWidth="10" defaultColWidth="0" defaultRowHeight="11.25" zeroHeight="1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0" width="8" style="1" customWidth="1"/>
    <col min="11" max="16384" width="12" style="1" hidden="1"/>
  </cols>
  <sheetData>
    <row r="1" spans="1:9" x14ac:dyDescent="0.2">
      <c r="B1" s="76" t="str">
        <f>'Notas de Disciplina Financiera'!A1</f>
        <v>Poder Legislativo del Estado de Guanajuato</v>
      </c>
      <c r="C1" s="76"/>
      <c r="D1" s="76"/>
      <c r="E1" s="40" t="s">
        <v>0</v>
      </c>
      <c r="F1" s="41">
        <f>'Notas de Disciplina Financiera'!D1</f>
        <v>2026</v>
      </c>
    </row>
    <row r="2" spans="1:9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9" x14ac:dyDescent="0.2">
      <c r="B3" s="76" t="str">
        <f>'Notas de Disciplina Financiera'!A3</f>
        <v>Correspondiente del 01 de enero al 30 de junio de 2026</v>
      </c>
      <c r="C3" s="76"/>
      <c r="D3" s="76"/>
      <c r="E3" s="40" t="s">
        <v>4</v>
      </c>
      <c r="F3" s="41">
        <f>'Notas de Disciplina Financiera'!D3</f>
        <v>2</v>
      </c>
    </row>
    <row r="4" spans="1:9" x14ac:dyDescent="0.2"/>
    <row r="5" spans="1:9" x14ac:dyDescent="0.2">
      <c r="B5" s="43" t="s">
        <v>23</v>
      </c>
    </row>
    <row r="6" spans="1:9" x14ac:dyDescent="0.2">
      <c r="B6" s="83" t="str">
        <f>B1</f>
        <v>Poder Legislativo del Estado de Guanajuato</v>
      </c>
      <c r="C6" s="83"/>
      <c r="D6" s="83"/>
      <c r="E6" s="83"/>
      <c r="F6" s="83"/>
      <c r="G6" s="83"/>
      <c r="H6" s="83"/>
      <c r="I6" s="83"/>
    </row>
    <row r="7" spans="1:9" x14ac:dyDescent="0.2">
      <c r="B7" s="78" t="s">
        <v>24</v>
      </c>
      <c r="C7" s="78"/>
      <c r="D7" s="78"/>
      <c r="E7" s="78"/>
      <c r="F7" s="78"/>
      <c r="G7" s="78"/>
      <c r="H7" s="78"/>
      <c r="I7" s="78"/>
    </row>
    <row r="8" spans="1:9" x14ac:dyDescent="0.2">
      <c r="B8" s="78" t="s">
        <v>25</v>
      </c>
      <c r="C8" s="78"/>
      <c r="D8" s="78"/>
      <c r="E8" s="78"/>
      <c r="F8" s="78"/>
      <c r="G8" s="78"/>
      <c r="H8" s="78"/>
      <c r="I8" s="78"/>
    </row>
    <row r="9" spans="1:9" x14ac:dyDescent="0.2">
      <c r="B9" s="78" t="str">
        <f>B3</f>
        <v>Correspondiente del 01 de enero al 30 de junio de 2026</v>
      </c>
      <c r="C9" s="78"/>
      <c r="D9" s="78"/>
      <c r="E9" s="78"/>
      <c r="F9" s="78"/>
      <c r="G9" s="78"/>
      <c r="H9" s="78"/>
      <c r="I9" s="78"/>
    </row>
    <row r="10" spans="1:9" x14ac:dyDescent="0.2">
      <c r="B10" s="79" t="s">
        <v>26</v>
      </c>
      <c r="C10" s="79"/>
      <c r="D10" s="79"/>
      <c r="E10" s="79"/>
      <c r="F10" s="79"/>
      <c r="G10" s="79"/>
      <c r="H10" s="79"/>
      <c r="I10" s="79"/>
    </row>
    <row r="11" spans="1:9" x14ac:dyDescent="0.2">
      <c r="B11" s="9"/>
      <c r="C11" s="9"/>
      <c r="D11" s="80" t="s">
        <v>27</v>
      </c>
      <c r="E11" s="81"/>
      <c r="F11" s="81"/>
      <c r="G11" s="81"/>
      <c r="H11" s="82"/>
      <c r="I11" s="9"/>
    </row>
    <row r="12" spans="1:9" ht="56.25" customHeight="1" x14ac:dyDescent="0.2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42"/>
      <c r="B13" s="13" t="s">
        <v>36</v>
      </c>
      <c r="C13" s="3">
        <f t="shared" ref="C13:I13" si="0">+C14+C22+C32+C42+C52+C66+C74+C78+C62</f>
        <v>847718463.75999999</v>
      </c>
      <c r="D13" s="3">
        <f t="shared" si="0"/>
        <v>37826098.240000002</v>
      </c>
      <c r="E13" s="3">
        <f t="shared" si="0"/>
        <v>13791731.269999998</v>
      </c>
      <c r="F13" s="3">
        <f t="shared" si="0"/>
        <v>183883127.38</v>
      </c>
      <c r="G13" s="3">
        <f t="shared" si="0"/>
        <v>183883127.38000003</v>
      </c>
      <c r="H13" s="3">
        <f t="shared" si="0"/>
        <v>24034366.969999976</v>
      </c>
      <c r="I13" s="3">
        <f t="shared" si="0"/>
        <v>871752830.73000002</v>
      </c>
    </row>
    <row r="14" spans="1:9" x14ac:dyDescent="0.2">
      <c r="B14" s="17" t="s">
        <v>37</v>
      </c>
      <c r="C14" s="3">
        <f t="shared" ref="C14:I14" si="1">+C15+C16+C17+C18+C19+C20+C21</f>
        <v>560058611</v>
      </c>
      <c r="D14" s="3">
        <f t="shared" si="1"/>
        <v>0</v>
      </c>
      <c r="E14" s="3">
        <f t="shared" si="1"/>
        <v>0</v>
      </c>
      <c r="F14" s="3">
        <f t="shared" si="1"/>
        <v>138175066.57999998</v>
      </c>
      <c r="G14" s="3">
        <f t="shared" si="1"/>
        <v>138175066.57999998</v>
      </c>
      <c r="H14" s="3">
        <f t="shared" si="1"/>
        <v>-2.9220245778560638E-8</v>
      </c>
      <c r="I14" s="3">
        <f t="shared" si="1"/>
        <v>560058611</v>
      </c>
    </row>
    <row r="15" spans="1:9" x14ac:dyDescent="0.2">
      <c r="B15" s="16" t="s">
        <v>38</v>
      </c>
      <c r="C15" s="4">
        <v>115224668</v>
      </c>
      <c r="D15" s="4">
        <v>0</v>
      </c>
      <c r="E15" s="4">
        <v>0</v>
      </c>
      <c r="F15" s="4">
        <v>18022978.660000008</v>
      </c>
      <c r="G15" s="4">
        <v>19058874.920000002</v>
      </c>
      <c r="H15" s="4">
        <f>+D15-E15+F15-G15</f>
        <v>-1035896.2599999942</v>
      </c>
      <c r="I15" s="4">
        <f>+C15+H15</f>
        <v>114188771.74000001</v>
      </c>
    </row>
    <row r="16" spans="1:9" x14ac:dyDescent="0.2">
      <c r="B16" s="16" t="s">
        <v>39</v>
      </c>
      <c r="C16" s="4">
        <v>22071376</v>
      </c>
      <c r="D16" s="4">
        <v>0</v>
      </c>
      <c r="E16" s="4">
        <v>0</v>
      </c>
      <c r="F16" s="4">
        <v>8890284.1899999995</v>
      </c>
      <c r="G16" s="4">
        <v>4190636.86</v>
      </c>
      <c r="H16" s="4">
        <f t="shared" ref="H16:H21" si="2">+D16-E16+F16-G16</f>
        <v>4699647.33</v>
      </c>
      <c r="I16" s="4">
        <f t="shared" ref="I16:I21" si="3">+C16+H16</f>
        <v>26771023.329999998</v>
      </c>
    </row>
    <row r="17" spans="2:9" x14ac:dyDescent="0.2">
      <c r="B17" s="16" t="s">
        <v>40</v>
      </c>
      <c r="C17" s="4">
        <v>185027732</v>
      </c>
      <c r="D17" s="4">
        <v>0</v>
      </c>
      <c r="E17" s="4">
        <v>0</v>
      </c>
      <c r="F17" s="4">
        <v>27366352.999999978</v>
      </c>
      <c r="G17" s="4">
        <v>27663412.120000001</v>
      </c>
      <c r="H17" s="4">
        <f t="shared" si="2"/>
        <v>-297059.12000002339</v>
      </c>
      <c r="I17" s="4">
        <f t="shared" si="3"/>
        <v>184730672.87999997</v>
      </c>
    </row>
    <row r="18" spans="2:9" x14ac:dyDescent="0.2">
      <c r="B18" s="16" t="s">
        <v>41</v>
      </c>
      <c r="C18" s="4">
        <v>41936396</v>
      </c>
      <c r="D18" s="4">
        <v>0</v>
      </c>
      <c r="E18" s="4">
        <v>0</v>
      </c>
      <c r="F18" s="4">
        <v>8399535.6899999958</v>
      </c>
      <c r="G18" s="4">
        <v>6816525.9400000004</v>
      </c>
      <c r="H18" s="4">
        <f t="shared" si="2"/>
        <v>1583009.7499999953</v>
      </c>
      <c r="I18" s="4">
        <f t="shared" si="3"/>
        <v>43519405.749999993</v>
      </c>
    </row>
    <row r="19" spans="2:9" x14ac:dyDescent="0.2">
      <c r="B19" s="16" t="s">
        <v>42</v>
      </c>
      <c r="C19" s="4">
        <v>179889127</v>
      </c>
      <c r="D19" s="4">
        <v>0</v>
      </c>
      <c r="E19" s="4">
        <v>0</v>
      </c>
      <c r="F19" s="4">
        <v>32900578.920000006</v>
      </c>
      <c r="G19" s="4">
        <v>28500355.609999999</v>
      </c>
      <c r="H19" s="4">
        <f t="shared" si="2"/>
        <v>4400223.3100000061</v>
      </c>
      <c r="I19" s="4">
        <f t="shared" si="3"/>
        <v>184289350.31</v>
      </c>
    </row>
    <row r="20" spans="2:9" x14ac:dyDescent="0.2">
      <c r="B20" s="16" t="s">
        <v>43</v>
      </c>
      <c r="C20" s="4">
        <v>15836043</v>
      </c>
      <c r="D20" s="4">
        <v>0</v>
      </c>
      <c r="E20" s="4">
        <v>0</v>
      </c>
      <c r="F20" s="4">
        <v>42458220.93999999</v>
      </c>
      <c r="G20" s="4">
        <v>51814539.060000002</v>
      </c>
      <c r="H20" s="4">
        <f t="shared" si="2"/>
        <v>-9356318.1200000122</v>
      </c>
      <c r="I20" s="4">
        <f t="shared" si="3"/>
        <v>6479724.8799999878</v>
      </c>
    </row>
    <row r="21" spans="2:9" x14ac:dyDescent="0.2">
      <c r="B21" s="16" t="s">
        <v>44</v>
      </c>
      <c r="C21" s="4">
        <v>73269</v>
      </c>
      <c r="D21" s="4">
        <v>0</v>
      </c>
      <c r="E21" s="4">
        <v>0</v>
      </c>
      <c r="F21" s="4">
        <v>137115.18</v>
      </c>
      <c r="G21" s="4">
        <v>130722.07</v>
      </c>
      <c r="H21" s="4">
        <f t="shared" si="2"/>
        <v>6393.109999999986</v>
      </c>
      <c r="I21" s="4">
        <f t="shared" si="3"/>
        <v>79662.109999999986</v>
      </c>
    </row>
    <row r="22" spans="2:9" x14ac:dyDescent="0.2">
      <c r="B22" s="17" t="s">
        <v>45</v>
      </c>
      <c r="C22" s="3">
        <f t="shared" ref="C22:I22" si="4">+C23+C24+C25+C26+C27+C28+C29+C30+C31</f>
        <v>23128533</v>
      </c>
      <c r="D22" s="3">
        <f t="shared" si="4"/>
        <v>525150.64</v>
      </c>
      <c r="E22" s="3">
        <f t="shared" si="4"/>
        <v>42613.840000000004</v>
      </c>
      <c r="F22" s="3">
        <f t="shared" si="4"/>
        <v>4758475.59</v>
      </c>
      <c r="G22" s="3">
        <f t="shared" si="4"/>
        <v>3855514.02</v>
      </c>
      <c r="H22" s="3">
        <f t="shared" si="4"/>
        <v>1385498.3699999996</v>
      </c>
      <c r="I22" s="3">
        <f t="shared" si="4"/>
        <v>24514031.370000001</v>
      </c>
    </row>
    <row r="23" spans="2:9" x14ac:dyDescent="0.2">
      <c r="B23" s="16" t="s">
        <v>46</v>
      </c>
      <c r="C23" s="4">
        <v>3957714</v>
      </c>
      <c r="D23" s="4">
        <v>35694.01</v>
      </c>
      <c r="E23" s="4">
        <v>35694.01</v>
      </c>
      <c r="F23" s="4">
        <v>382094.14999999997</v>
      </c>
      <c r="G23" s="4">
        <v>642508.41</v>
      </c>
      <c r="H23" s="4">
        <f>+D23-E23+F23-G23</f>
        <v>-260414.26000000007</v>
      </c>
      <c r="I23" s="4">
        <f t="shared" ref="I23:I31" si="5">+C23+H23</f>
        <v>3697299.7399999998</v>
      </c>
    </row>
    <row r="24" spans="2:9" x14ac:dyDescent="0.2">
      <c r="B24" s="16" t="s">
        <v>47</v>
      </c>
      <c r="C24" s="4">
        <v>10228382</v>
      </c>
      <c r="D24" s="4">
        <v>15898.23</v>
      </c>
      <c r="E24" s="4">
        <v>238.23</v>
      </c>
      <c r="F24" s="4">
        <v>2462467.8199999998</v>
      </c>
      <c r="G24" s="4">
        <v>1562930.32</v>
      </c>
      <c r="H24" s="4">
        <f t="shared" ref="H24:H31" si="6">+D24-E24+F24-G24</f>
        <v>915197.49999999977</v>
      </c>
      <c r="I24" s="4">
        <f t="shared" si="5"/>
        <v>11143579.5</v>
      </c>
    </row>
    <row r="25" spans="2:9" x14ac:dyDescent="0.2">
      <c r="B25" s="16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6"/>
        <v>0</v>
      </c>
      <c r="I25" s="4">
        <f t="shared" si="5"/>
        <v>0</v>
      </c>
    </row>
    <row r="26" spans="2:9" x14ac:dyDescent="0.2">
      <c r="B26" s="16" t="s">
        <v>49</v>
      </c>
      <c r="C26" s="4">
        <v>896273</v>
      </c>
      <c r="D26" s="4">
        <v>0</v>
      </c>
      <c r="E26" s="4">
        <v>0</v>
      </c>
      <c r="F26" s="4">
        <v>182071.07</v>
      </c>
      <c r="G26" s="4">
        <v>244735.38</v>
      </c>
      <c r="H26" s="4">
        <f t="shared" si="6"/>
        <v>-62664.31</v>
      </c>
      <c r="I26" s="4">
        <f t="shared" si="5"/>
        <v>833608.69</v>
      </c>
    </row>
    <row r="27" spans="2:9" x14ac:dyDescent="0.2">
      <c r="B27" s="16" t="s">
        <v>50</v>
      </c>
      <c r="C27" s="4">
        <v>293690</v>
      </c>
      <c r="D27" s="4">
        <v>0</v>
      </c>
      <c r="E27" s="4">
        <v>0</v>
      </c>
      <c r="F27" s="4">
        <v>15411.83</v>
      </c>
      <c r="G27" s="4">
        <v>13620.84</v>
      </c>
      <c r="H27" s="4">
        <f t="shared" si="6"/>
        <v>1790.9899999999998</v>
      </c>
      <c r="I27" s="4">
        <f t="shared" si="5"/>
        <v>295480.99</v>
      </c>
    </row>
    <row r="28" spans="2:9" x14ac:dyDescent="0.2">
      <c r="B28" s="16" t="s">
        <v>51</v>
      </c>
      <c r="C28" s="4">
        <v>3957600</v>
      </c>
      <c r="D28" s="4">
        <v>0</v>
      </c>
      <c r="E28" s="4">
        <v>0</v>
      </c>
      <c r="F28" s="4">
        <v>490990.07999999996</v>
      </c>
      <c r="G28" s="4">
        <v>317338.03999999998</v>
      </c>
      <c r="H28" s="4">
        <f t="shared" si="6"/>
        <v>173652.03999999998</v>
      </c>
      <c r="I28" s="4">
        <f t="shared" si="5"/>
        <v>4131252.04</v>
      </c>
    </row>
    <row r="29" spans="2:9" x14ac:dyDescent="0.2">
      <c r="B29" s="16" t="s">
        <v>52</v>
      </c>
      <c r="C29" s="4">
        <v>1691503</v>
      </c>
      <c r="D29" s="4">
        <v>0</v>
      </c>
      <c r="E29" s="4">
        <v>0</v>
      </c>
      <c r="F29" s="4">
        <v>413057.37999999989</v>
      </c>
      <c r="G29" s="4">
        <v>649776.93000000005</v>
      </c>
      <c r="H29" s="4">
        <f t="shared" si="6"/>
        <v>-236719.55000000016</v>
      </c>
      <c r="I29" s="4">
        <f t="shared" si="5"/>
        <v>1454783.4499999997</v>
      </c>
    </row>
    <row r="30" spans="2:9" x14ac:dyDescent="0.2">
      <c r="B30" s="16" t="s">
        <v>53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6"/>
        <v>0</v>
      </c>
      <c r="I30" s="4">
        <f t="shared" si="5"/>
        <v>0</v>
      </c>
    </row>
    <row r="31" spans="2:9" x14ac:dyDescent="0.2">
      <c r="B31" s="16" t="s">
        <v>54</v>
      </c>
      <c r="C31" s="4">
        <v>2103371</v>
      </c>
      <c r="D31" s="4">
        <v>473558.4</v>
      </c>
      <c r="E31" s="4">
        <v>6681.6</v>
      </c>
      <c r="F31" s="4">
        <v>812383.26</v>
      </c>
      <c r="G31" s="4">
        <v>424604.1</v>
      </c>
      <c r="H31" s="4">
        <f t="shared" si="6"/>
        <v>854655.96000000008</v>
      </c>
      <c r="I31" s="4">
        <f t="shared" si="5"/>
        <v>2958026.96</v>
      </c>
    </row>
    <row r="32" spans="2:9" x14ac:dyDescent="0.2">
      <c r="B32" s="17" t="s">
        <v>55</v>
      </c>
      <c r="C32" s="3">
        <f t="shared" ref="C32:I32" si="7">+C33+C34+C35+C36+C37+C38+C39+C40+C41</f>
        <v>175514655</v>
      </c>
      <c r="D32" s="3">
        <f t="shared" si="7"/>
        <v>18014392.32</v>
      </c>
      <c r="E32" s="3">
        <f t="shared" si="7"/>
        <v>1207734.8600000001</v>
      </c>
      <c r="F32" s="3">
        <f t="shared" si="7"/>
        <v>18934900.530000001</v>
      </c>
      <c r="G32" s="3">
        <f t="shared" si="7"/>
        <v>25964249.800000001</v>
      </c>
      <c r="H32" s="3">
        <f t="shared" si="7"/>
        <v>9777308.1900000051</v>
      </c>
      <c r="I32" s="3">
        <f t="shared" si="7"/>
        <v>185291963.19000003</v>
      </c>
    </row>
    <row r="33" spans="2:9" x14ac:dyDescent="0.2">
      <c r="B33" s="16" t="s">
        <v>56</v>
      </c>
      <c r="C33" s="4">
        <v>9263118</v>
      </c>
      <c r="D33" s="4">
        <v>0</v>
      </c>
      <c r="E33" s="4">
        <v>0</v>
      </c>
      <c r="F33" s="4">
        <v>1524840.3600000008</v>
      </c>
      <c r="G33" s="4">
        <v>1714357.14</v>
      </c>
      <c r="H33" s="4">
        <f t="shared" ref="H33:H41" si="8">+D33-E33+F33-G33</f>
        <v>-189516.7799999991</v>
      </c>
      <c r="I33" s="4">
        <f t="shared" ref="I33:I41" si="9">+C33+H33</f>
        <v>9073601.2200000007</v>
      </c>
    </row>
    <row r="34" spans="2:9" x14ac:dyDescent="0.2">
      <c r="B34" s="16" t="s">
        <v>57</v>
      </c>
      <c r="C34" s="4">
        <v>11007072</v>
      </c>
      <c r="D34" s="4">
        <v>0</v>
      </c>
      <c r="E34" s="4">
        <v>0</v>
      </c>
      <c r="F34" s="4">
        <v>1227778.67</v>
      </c>
      <c r="G34" s="4">
        <v>1259076.75</v>
      </c>
      <c r="H34" s="4">
        <f t="shared" si="8"/>
        <v>-31298.080000000075</v>
      </c>
      <c r="I34" s="4">
        <f t="shared" si="9"/>
        <v>10975773.92</v>
      </c>
    </row>
    <row r="35" spans="2:9" x14ac:dyDescent="0.2">
      <c r="B35" s="16" t="s">
        <v>58</v>
      </c>
      <c r="C35" s="4">
        <v>25257277</v>
      </c>
      <c r="D35" s="4">
        <v>6217928.8799999999</v>
      </c>
      <c r="E35" s="4">
        <v>727334.17</v>
      </c>
      <c r="F35" s="4">
        <v>3879329.91</v>
      </c>
      <c r="G35" s="4">
        <v>5591791.5099999998</v>
      </c>
      <c r="H35" s="4">
        <f t="shared" si="8"/>
        <v>3778133.1100000013</v>
      </c>
      <c r="I35" s="4">
        <f t="shared" si="9"/>
        <v>29035410.109999999</v>
      </c>
    </row>
    <row r="36" spans="2:9" x14ac:dyDescent="0.2">
      <c r="B36" s="16" t="s">
        <v>59</v>
      </c>
      <c r="C36" s="4">
        <v>3066388</v>
      </c>
      <c r="D36" s="4">
        <v>0</v>
      </c>
      <c r="E36" s="4">
        <v>0</v>
      </c>
      <c r="F36" s="4">
        <v>462424.39999999997</v>
      </c>
      <c r="G36" s="4">
        <v>272160.37</v>
      </c>
      <c r="H36" s="4">
        <f t="shared" si="8"/>
        <v>190264.02999999997</v>
      </c>
      <c r="I36" s="4">
        <f t="shared" si="9"/>
        <v>3256652.03</v>
      </c>
    </row>
    <row r="37" spans="2:9" x14ac:dyDescent="0.2">
      <c r="B37" s="16" t="s">
        <v>60</v>
      </c>
      <c r="C37" s="4">
        <v>20510797</v>
      </c>
      <c r="D37" s="4">
        <v>936372.64000000013</v>
      </c>
      <c r="E37" s="4">
        <v>236800.69</v>
      </c>
      <c r="F37" s="4">
        <v>951469.77000000048</v>
      </c>
      <c r="G37" s="4">
        <v>2150065.4300000002</v>
      </c>
      <c r="H37" s="4">
        <f t="shared" si="8"/>
        <v>-499023.7099999995</v>
      </c>
      <c r="I37" s="4">
        <f t="shared" si="9"/>
        <v>20011773.289999999</v>
      </c>
    </row>
    <row r="38" spans="2:9" x14ac:dyDescent="0.2">
      <c r="B38" s="16" t="s">
        <v>61</v>
      </c>
      <c r="C38" s="4">
        <v>15662852</v>
      </c>
      <c r="D38" s="4">
        <v>487200</v>
      </c>
      <c r="E38" s="4">
        <v>243600</v>
      </c>
      <c r="F38" s="4">
        <v>500000</v>
      </c>
      <c r="G38" s="4">
        <v>625613.06000000006</v>
      </c>
      <c r="H38" s="4">
        <f t="shared" si="8"/>
        <v>117986.93999999994</v>
      </c>
      <c r="I38" s="4">
        <f t="shared" si="9"/>
        <v>15780838.939999999</v>
      </c>
    </row>
    <row r="39" spans="2:9" x14ac:dyDescent="0.2">
      <c r="B39" s="16" t="s">
        <v>62</v>
      </c>
      <c r="C39" s="4">
        <v>3716763</v>
      </c>
      <c r="D39" s="4">
        <v>0</v>
      </c>
      <c r="E39" s="4">
        <v>0</v>
      </c>
      <c r="F39" s="4">
        <v>583182.90999999992</v>
      </c>
      <c r="G39" s="4">
        <v>858071.71</v>
      </c>
      <c r="H39" s="4">
        <f t="shared" si="8"/>
        <v>-274888.80000000005</v>
      </c>
      <c r="I39" s="4">
        <f t="shared" si="9"/>
        <v>3441874.2</v>
      </c>
    </row>
    <row r="40" spans="2:9" x14ac:dyDescent="0.2">
      <c r="B40" s="16" t="s">
        <v>63</v>
      </c>
      <c r="C40" s="4">
        <v>65984606</v>
      </c>
      <c r="D40" s="4">
        <v>10372890.800000001</v>
      </c>
      <c r="E40" s="4">
        <v>0</v>
      </c>
      <c r="F40" s="4">
        <v>6548251.7599999998</v>
      </c>
      <c r="G40" s="4">
        <v>9481804.5999999996</v>
      </c>
      <c r="H40" s="4">
        <f t="shared" si="8"/>
        <v>7439337.9600000028</v>
      </c>
      <c r="I40" s="4">
        <f t="shared" si="9"/>
        <v>73423943.960000008</v>
      </c>
    </row>
    <row r="41" spans="2:9" x14ac:dyDescent="0.2">
      <c r="B41" s="16" t="s">
        <v>64</v>
      </c>
      <c r="C41" s="4">
        <v>21045782</v>
      </c>
      <c r="D41" s="4">
        <v>0</v>
      </c>
      <c r="E41" s="4">
        <v>0</v>
      </c>
      <c r="F41" s="4">
        <v>3257622.7499999995</v>
      </c>
      <c r="G41" s="4">
        <v>4011309.23</v>
      </c>
      <c r="H41" s="4">
        <f t="shared" si="8"/>
        <v>-753686.48000000045</v>
      </c>
      <c r="I41" s="4">
        <f t="shared" si="9"/>
        <v>20292095.52</v>
      </c>
    </row>
    <row r="42" spans="2:9" x14ac:dyDescent="0.2">
      <c r="B42" s="17" t="s">
        <v>65</v>
      </c>
      <c r="C42" s="3">
        <f t="shared" ref="C42:I42" si="10">+C43+C44+C45+C46+C47+C48+C49+C50+C51</f>
        <v>38766184</v>
      </c>
      <c r="D42" s="3">
        <f t="shared" si="10"/>
        <v>0</v>
      </c>
      <c r="E42" s="3">
        <f t="shared" si="10"/>
        <v>0</v>
      </c>
      <c r="F42" s="3">
        <f t="shared" si="10"/>
        <v>6440955.7799999993</v>
      </c>
      <c r="G42" s="3">
        <f t="shared" si="10"/>
        <v>2772799.18</v>
      </c>
      <c r="H42" s="3">
        <f t="shared" si="10"/>
        <v>3668156.5999999992</v>
      </c>
      <c r="I42" s="3">
        <f t="shared" si="10"/>
        <v>42434340.600000001</v>
      </c>
    </row>
    <row r="43" spans="2:9" x14ac:dyDescent="0.2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ref="H43:H51" si="11">+D43-E43+F43-G43</f>
        <v>0</v>
      </c>
      <c r="I43" s="4">
        <f t="shared" ref="I43:I51" si="12">+C43+H43</f>
        <v>0</v>
      </c>
    </row>
    <row r="44" spans="2:9" x14ac:dyDescent="0.2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11"/>
        <v>0</v>
      </c>
      <c r="I44" s="4">
        <f t="shared" si="12"/>
        <v>0</v>
      </c>
    </row>
    <row r="45" spans="2:9" x14ac:dyDescent="0.2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11"/>
        <v>0</v>
      </c>
      <c r="I45" s="4">
        <f t="shared" si="12"/>
        <v>0</v>
      </c>
    </row>
    <row r="46" spans="2:9" x14ac:dyDescent="0.2">
      <c r="B46" s="16" t="s">
        <v>69</v>
      </c>
      <c r="C46" s="4">
        <v>38766184</v>
      </c>
      <c r="D46" s="4">
        <v>0</v>
      </c>
      <c r="E46" s="4">
        <v>0</v>
      </c>
      <c r="F46" s="4">
        <v>6440955.7799999993</v>
      </c>
      <c r="G46" s="4">
        <v>2772799.18</v>
      </c>
      <c r="H46" s="4">
        <f t="shared" si="11"/>
        <v>3668156.5999999992</v>
      </c>
      <c r="I46" s="4">
        <f t="shared" si="12"/>
        <v>42434340.600000001</v>
      </c>
    </row>
    <row r="47" spans="2:9" x14ac:dyDescent="0.2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0</v>
      </c>
    </row>
    <row r="48" spans="2:9" x14ac:dyDescent="0.2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</row>
    <row r="49" spans="2:9" x14ac:dyDescent="0.2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</row>
    <row r="50" spans="2:9" x14ac:dyDescent="0.2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</row>
    <row r="51" spans="2:9" x14ac:dyDescent="0.2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0</v>
      </c>
    </row>
    <row r="52" spans="2:9" x14ac:dyDescent="0.2">
      <c r="B52" s="17" t="s">
        <v>75</v>
      </c>
      <c r="C52" s="3">
        <f t="shared" ref="C52:I52" si="13">+C53+C54+C55+C56+C57+C58+C59+C60+C61</f>
        <v>36952000.759999998</v>
      </c>
      <c r="D52" s="3">
        <f t="shared" si="13"/>
        <v>9496465.7100000009</v>
      </c>
      <c r="E52" s="3">
        <f t="shared" si="13"/>
        <v>11243875.289999999</v>
      </c>
      <c r="F52" s="3">
        <f t="shared" si="13"/>
        <v>11434338.630000001</v>
      </c>
      <c r="G52" s="3">
        <f t="shared" si="13"/>
        <v>8440015.5199999996</v>
      </c>
      <c r="H52" s="3">
        <f t="shared" si="13"/>
        <v>1246913.5299999998</v>
      </c>
      <c r="I52" s="3">
        <f t="shared" si="13"/>
        <v>38198914.289999999</v>
      </c>
    </row>
    <row r="53" spans="2:9" x14ac:dyDescent="0.2">
      <c r="B53" s="16" t="s">
        <v>76</v>
      </c>
      <c r="C53" s="4">
        <v>34981664.759999998</v>
      </c>
      <c r="D53" s="4">
        <v>7947851.1299999999</v>
      </c>
      <c r="E53" s="4">
        <v>10469568</v>
      </c>
      <c r="F53" s="4">
        <v>9717195.0099999998</v>
      </c>
      <c r="G53" s="4">
        <v>7655210.1799999997</v>
      </c>
      <c r="H53" s="4">
        <f t="shared" ref="H53:H61" si="14">+D53-E53+F53-G53</f>
        <v>-459732.04000000004</v>
      </c>
      <c r="I53" s="4">
        <f t="shared" ref="I53:I61" si="15">+C53+H53</f>
        <v>34521932.719999999</v>
      </c>
    </row>
    <row r="54" spans="2:9" x14ac:dyDescent="0.2">
      <c r="B54" s="16" t="s">
        <v>77</v>
      </c>
      <c r="C54" s="4">
        <v>158373</v>
      </c>
      <c r="D54" s="4">
        <v>392804.5</v>
      </c>
      <c r="E54" s="4">
        <v>196402.25</v>
      </c>
      <c r="F54" s="4">
        <v>80429.399999999994</v>
      </c>
      <c r="G54" s="4">
        <v>16101.12</v>
      </c>
      <c r="H54" s="4">
        <f t="shared" si="14"/>
        <v>260730.53000000003</v>
      </c>
      <c r="I54" s="4">
        <f t="shared" si="15"/>
        <v>419103.53</v>
      </c>
    </row>
    <row r="55" spans="2:9" x14ac:dyDescent="0.2">
      <c r="B55" s="16" t="s">
        <v>78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f t="shared" si="14"/>
        <v>0</v>
      </c>
      <c r="I55" s="4">
        <f t="shared" si="15"/>
        <v>0</v>
      </c>
    </row>
    <row r="56" spans="2:9" x14ac:dyDescent="0.2">
      <c r="B56" s="16" t="s">
        <v>79</v>
      </c>
      <c r="C56" s="4">
        <v>397763</v>
      </c>
      <c r="D56" s="4">
        <v>0</v>
      </c>
      <c r="E56" s="4">
        <v>0</v>
      </c>
      <c r="F56" s="4">
        <v>1367100</v>
      </c>
      <c r="G56" s="4">
        <v>0</v>
      </c>
      <c r="H56" s="4">
        <f t="shared" si="14"/>
        <v>1367100</v>
      </c>
      <c r="I56" s="4">
        <f t="shared" si="15"/>
        <v>1764863</v>
      </c>
    </row>
    <row r="57" spans="2:9" x14ac:dyDescent="0.2">
      <c r="B57" s="16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14"/>
        <v>0</v>
      </c>
      <c r="I57" s="4">
        <f t="shared" si="15"/>
        <v>0</v>
      </c>
    </row>
    <row r="58" spans="2:9" x14ac:dyDescent="0.2">
      <c r="B58" s="16" t="s">
        <v>81</v>
      </c>
      <c r="C58" s="4">
        <v>889200</v>
      </c>
      <c r="D58" s="4">
        <v>0</v>
      </c>
      <c r="E58" s="4">
        <v>0</v>
      </c>
      <c r="F58" s="4">
        <v>269614.21999999997</v>
      </c>
      <c r="G58" s="4">
        <v>243871.32</v>
      </c>
      <c r="H58" s="4">
        <f t="shared" si="14"/>
        <v>25742.899999999965</v>
      </c>
      <c r="I58" s="4">
        <f t="shared" si="15"/>
        <v>914942.89999999991</v>
      </c>
    </row>
    <row r="59" spans="2:9" x14ac:dyDescent="0.2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</row>
    <row r="60" spans="2:9" x14ac:dyDescent="0.2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</row>
    <row r="61" spans="2:9" x14ac:dyDescent="0.2">
      <c r="B61" s="16" t="s">
        <v>84</v>
      </c>
      <c r="C61" s="4">
        <v>525000</v>
      </c>
      <c r="D61" s="4">
        <v>1155810.08</v>
      </c>
      <c r="E61" s="4">
        <v>577905.04</v>
      </c>
      <c r="F61" s="4">
        <v>0</v>
      </c>
      <c r="G61" s="4">
        <v>524832.9</v>
      </c>
      <c r="H61" s="4">
        <f t="shared" si="14"/>
        <v>53072.140000000014</v>
      </c>
      <c r="I61" s="4">
        <f t="shared" si="15"/>
        <v>578072.14</v>
      </c>
    </row>
    <row r="62" spans="2:9" x14ac:dyDescent="0.2">
      <c r="B62" s="17" t="s">
        <v>85</v>
      </c>
      <c r="C62" s="3">
        <f t="shared" ref="C62:I62" si="16">+C63+C64+C65</f>
        <v>0</v>
      </c>
      <c r="D62" s="3">
        <f t="shared" si="16"/>
        <v>6127903.6600000001</v>
      </c>
      <c r="E62" s="3">
        <f t="shared" si="16"/>
        <v>0</v>
      </c>
      <c r="F62" s="3">
        <f t="shared" si="16"/>
        <v>0</v>
      </c>
      <c r="G62" s="3">
        <f t="shared" si="16"/>
        <v>0</v>
      </c>
      <c r="H62" s="3">
        <f t="shared" si="16"/>
        <v>6127903.6600000001</v>
      </c>
      <c r="I62" s="3">
        <f t="shared" si="16"/>
        <v>6127903.6600000001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ref="H63:H65" si="17">+D63-E63+F63-G63</f>
        <v>0</v>
      </c>
      <c r="I63" s="4">
        <f t="shared" ref="I63:I65" si="18">+C63+H63</f>
        <v>0</v>
      </c>
    </row>
    <row r="64" spans="2:9" x14ac:dyDescent="0.2">
      <c r="B64" s="16" t="s">
        <v>87</v>
      </c>
      <c r="C64" s="4">
        <v>0</v>
      </c>
      <c r="D64" s="4">
        <v>6127903.6600000001</v>
      </c>
      <c r="E64" s="4">
        <v>0</v>
      </c>
      <c r="F64" s="4">
        <v>0</v>
      </c>
      <c r="G64" s="4">
        <v>0</v>
      </c>
      <c r="H64" s="4">
        <f t="shared" si="17"/>
        <v>6127903.6600000001</v>
      </c>
      <c r="I64" s="4">
        <f t="shared" si="18"/>
        <v>6127903.6600000001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9" x14ac:dyDescent="0.2">
      <c r="B66" s="17" t="s">
        <v>89</v>
      </c>
      <c r="C66" s="3">
        <f t="shared" ref="C66:I66" si="19">+C67+C68+C69+C70+C71+C72+C73</f>
        <v>13298480</v>
      </c>
      <c r="D66" s="3">
        <f t="shared" si="19"/>
        <v>3662185.91</v>
      </c>
      <c r="E66" s="3">
        <f t="shared" si="19"/>
        <v>1297507.28</v>
      </c>
      <c r="F66" s="3">
        <f t="shared" si="19"/>
        <v>4139390.27</v>
      </c>
      <c r="G66" s="3">
        <f t="shared" si="19"/>
        <v>4675482.28</v>
      </c>
      <c r="H66" s="3">
        <f t="shared" si="19"/>
        <v>1828586.62</v>
      </c>
      <c r="I66" s="3">
        <f t="shared" si="19"/>
        <v>15127066.620000001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+D67-E67+F67-G67</f>
        <v>0</v>
      </c>
      <c r="I67" s="4">
        <f t="shared" ref="I67:I85" si="21">+C67+H67</f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9" x14ac:dyDescent="0.2">
      <c r="B73" s="16" t="s">
        <v>96</v>
      </c>
      <c r="C73" s="4">
        <v>13298480</v>
      </c>
      <c r="D73" s="4">
        <v>3662185.91</v>
      </c>
      <c r="E73" s="4">
        <v>1297507.28</v>
      </c>
      <c r="F73" s="4">
        <v>4139390.27</v>
      </c>
      <c r="G73" s="4">
        <v>4675482.28</v>
      </c>
      <c r="H73" s="4">
        <f t="shared" si="20"/>
        <v>1828586.62</v>
      </c>
      <c r="I73" s="4">
        <f t="shared" si="21"/>
        <v>15127066.620000001</v>
      </c>
    </row>
    <row r="74" spans="2:9" x14ac:dyDescent="0.2">
      <c r="B74" s="17" t="s">
        <v>97</v>
      </c>
      <c r="C74" s="3">
        <f t="shared" ref="C74:I74" si="22">+C75+C76+C77</f>
        <v>0</v>
      </c>
      <c r="D74" s="3">
        <f t="shared" si="22"/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+D75-E75+F75-G75</f>
        <v>0</v>
      </c>
      <c r="I75" s="4">
        <f t="shared" si="21"/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1"/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1"/>
        <v>0</v>
      </c>
    </row>
    <row r="78" spans="2:9" x14ac:dyDescent="0.2">
      <c r="B78" s="17" t="s">
        <v>101</v>
      </c>
      <c r="C78" s="3">
        <f t="shared" ref="C78:I78" si="24">+C79+C80+C81+C82+C83+C84+C85</f>
        <v>0</v>
      </c>
      <c r="D78" s="3">
        <f t="shared" si="24"/>
        <v>0</v>
      </c>
      <c r="E78" s="3">
        <f t="shared" si="24"/>
        <v>0</v>
      </c>
      <c r="F78" s="3">
        <f t="shared" si="24"/>
        <v>0</v>
      </c>
      <c r="G78" s="3">
        <f t="shared" si="24"/>
        <v>0</v>
      </c>
      <c r="H78" s="3">
        <f t="shared" si="24"/>
        <v>0</v>
      </c>
      <c r="I78" s="3">
        <f t="shared" si="24"/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5">+D79-E79+F79-G79</f>
        <v>0</v>
      </c>
      <c r="I79" s="4">
        <f t="shared" si="21"/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5"/>
        <v>0</v>
      </c>
      <c r="I80" s="4">
        <f t="shared" si="21"/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5"/>
        <v>0</v>
      </c>
      <c r="I81" s="4">
        <f t="shared" si="21"/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5"/>
        <v>0</v>
      </c>
      <c r="I82" s="4">
        <f t="shared" si="21"/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5"/>
        <v>0</v>
      </c>
      <c r="I83" s="4">
        <f t="shared" si="21"/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5"/>
        <v>0</v>
      </c>
      <c r="I84" s="4">
        <f t="shared" si="21"/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5"/>
        <v>0</v>
      </c>
      <c r="I85" s="4">
        <f t="shared" si="21"/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110</v>
      </c>
      <c r="C161" s="6">
        <f>+C13+C87</f>
        <v>847718463.75999999</v>
      </c>
      <c r="D161" s="6">
        <f t="shared" ref="D161:I161" si="26">+D13+D87</f>
        <v>37826098.240000002</v>
      </c>
      <c r="E161" s="6">
        <f t="shared" si="26"/>
        <v>13791731.269999998</v>
      </c>
      <c r="F161" s="6">
        <f t="shared" si="26"/>
        <v>183883127.38</v>
      </c>
      <c r="G161" s="6">
        <f t="shared" si="26"/>
        <v>183883127.38000003</v>
      </c>
      <c r="H161" s="6">
        <f t="shared" si="26"/>
        <v>24034366.969999976</v>
      </c>
      <c r="I161" s="6">
        <f t="shared" si="26"/>
        <v>871752830.73000002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3" spans="2:9" x14ac:dyDescent="0.2"/>
    <row r="164" spans="2:9" x14ac:dyDescent="0.2"/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G39"/>
  <sheetViews>
    <sheetView showGridLines="0" workbookViewId="0">
      <selection activeCell="A40" sqref="A40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7.1640625" style="1" customWidth="1"/>
    <col min="8" max="16384" width="12" style="1" hidden="1"/>
  </cols>
  <sheetData>
    <row r="1" spans="1:6" x14ac:dyDescent="0.2">
      <c r="B1" s="76" t="str">
        <f>'Notas de Disciplina Financiera'!A1</f>
        <v>Poder Legislativo del Estado de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de 2026</v>
      </c>
      <c r="C3" s="76"/>
      <c r="D3" s="76"/>
      <c r="E3" s="40" t="s">
        <v>4</v>
      </c>
      <c r="F3" s="41">
        <f>'Notas de Disciplina Financiera'!D3</f>
        <v>2</v>
      </c>
    </row>
    <row r="4" spans="1:6" x14ac:dyDescent="0.2"/>
    <row r="5" spans="1:6" ht="12" thickBot="1" x14ac:dyDescent="0.25">
      <c r="C5" s="43" t="s">
        <v>111</v>
      </c>
    </row>
    <row r="6" spans="1:6" x14ac:dyDescent="0.2">
      <c r="B6" s="86" t="str">
        <f>B1</f>
        <v>Poder Legislativo del Estado de Guanajuato</v>
      </c>
      <c r="C6" s="87"/>
      <c r="D6" s="87"/>
      <c r="E6" s="87"/>
      <c r="F6" s="88"/>
    </row>
    <row r="7" spans="1:6" x14ac:dyDescent="0.2">
      <c r="B7" s="89" t="s">
        <v>112</v>
      </c>
      <c r="C7" s="90"/>
      <c r="D7" s="90"/>
      <c r="E7" s="90"/>
      <c r="F7" s="91"/>
    </row>
    <row r="8" spans="1:6" x14ac:dyDescent="0.2">
      <c r="B8" s="92" t="s">
        <v>113</v>
      </c>
      <c r="C8" s="93"/>
      <c r="D8" s="93"/>
      <c r="E8" s="93"/>
      <c r="F8" s="94"/>
    </row>
    <row r="9" spans="1:6" ht="22.5" x14ac:dyDescent="0.2">
      <c r="B9" s="84" t="s">
        <v>114</v>
      </c>
      <c r="C9" s="85" t="s">
        <v>115</v>
      </c>
      <c r="D9" s="67" t="s">
        <v>116</v>
      </c>
      <c r="E9" s="67" t="s">
        <v>117</v>
      </c>
      <c r="F9" s="68" t="s">
        <v>118</v>
      </c>
    </row>
    <row r="10" spans="1:6" x14ac:dyDescent="0.2">
      <c r="A10" s="42"/>
      <c r="B10" s="84"/>
      <c r="C10" s="85"/>
      <c r="D10" s="67" t="s">
        <v>119</v>
      </c>
      <c r="E10" s="67" t="s">
        <v>120</v>
      </c>
      <c r="F10" s="68" t="s">
        <v>121</v>
      </c>
    </row>
    <row r="11" spans="1:6" x14ac:dyDescent="0.2">
      <c r="B11" s="52"/>
      <c r="C11" s="53" t="s">
        <v>122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123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124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125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126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127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128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129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130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131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132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123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124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125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126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127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128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129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130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131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34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2" spans="2:6" x14ac:dyDescent="0.2"/>
    <row r="33" spans="3:7" ht="12" x14ac:dyDescent="0.2">
      <c r="C33" s="70"/>
    </row>
    <row r="34" spans="3:7" x14ac:dyDescent="0.2">
      <c r="C34" s="69"/>
    </row>
    <row r="35" spans="3:7" x14ac:dyDescent="0.2"/>
    <row r="36" spans="3:7" ht="15" x14ac:dyDescent="0.25">
      <c r="C36" s="73" t="s">
        <v>144</v>
      </c>
      <c r="D36" s="73"/>
      <c r="E36" s="73"/>
      <c r="F36" s="73"/>
      <c r="G36" s="73"/>
    </row>
    <row r="37" spans="3:7" x14ac:dyDescent="0.2"/>
    <row r="38" spans="3:7" x14ac:dyDescent="0.2"/>
    <row r="39" spans="3:7" x14ac:dyDescent="0.2"/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20"/>
  <sheetViews>
    <sheetView showGridLines="0" zoomScaleNormal="100" workbookViewId="0">
      <selection activeCell="A21" sqref="A21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7.1640625" style="1" customWidth="1"/>
    <col min="8" max="16384" width="12" style="1" hidden="1"/>
  </cols>
  <sheetData>
    <row r="1" spans="1:6" x14ac:dyDescent="0.2">
      <c r="B1" s="76" t="str">
        <f>'Notas de Disciplina Financiera'!A1</f>
        <v>Poder Legislativo del Estado de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de 2026</v>
      </c>
      <c r="C3" s="76"/>
      <c r="D3" s="76"/>
      <c r="E3" s="40" t="s">
        <v>4</v>
      </c>
      <c r="F3" s="41">
        <f>'Notas de Disciplina Financiera'!D3</f>
        <v>2</v>
      </c>
    </row>
    <row r="4" spans="1:6" x14ac:dyDescent="0.2"/>
    <row r="5" spans="1:6" x14ac:dyDescent="0.2">
      <c r="B5" s="43"/>
      <c r="C5" s="43" t="s">
        <v>16</v>
      </c>
    </row>
    <row r="6" spans="1:6" x14ac:dyDescent="0.2"/>
    <row r="7" spans="1:6" x14ac:dyDescent="0.2">
      <c r="B7" s="1" t="s">
        <v>133</v>
      </c>
    </row>
    <row r="8" spans="1:6" x14ac:dyDescent="0.2">
      <c r="B8" s="45" t="s">
        <v>134</v>
      </c>
    </row>
    <row r="9" spans="1:6" x14ac:dyDescent="0.2">
      <c r="A9" s="42"/>
      <c r="B9" s="47" t="s">
        <v>135</v>
      </c>
    </row>
    <row r="10" spans="1:6" x14ac:dyDescent="0.2">
      <c r="B10" s="47" t="s">
        <v>136</v>
      </c>
    </row>
    <row r="11" spans="1:6" x14ac:dyDescent="0.2"/>
    <row r="12" spans="1:6" ht="12" x14ac:dyDescent="0.2">
      <c r="B12" s="71" t="s">
        <v>145</v>
      </c>
    </row>
    <row r="13" spans="1:6" ht="12" x14ac:dyDescent="0.2">
      <c r="C13" s="70"/>
    </row>
    <row r="14" spans="1:6" x14ac:dyDescent="0.2">
      <c r="C14" s="69"/>
    </row>
    <row r="15" spans="1:6" x14ac:dyDescent="0.2"/>
    <row r="16" spans="1:6" x14ac:dyDescent="0.2"/>
    <row r="17" x14ac:dyDescent="0.2"/>
    <row r="18" x14ac:dyDescent="0.2"/>
    <row r="19" x14ac:dyDescent="0.2"/>
    <row r="20" x14ac:dyDescent="0.2"/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7"/>
  <sheetViews>
    <sheetView showGridLines="0" workbookViewId="0">
      <selection activeCell="A18" sqref="A18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7" style="1" customWidth="1"/>
    <col min="8" max="16384" width="12" style="1" hidden="1"/>
  </cols>
  <sheetData>
    <row r="1" spans="1:6" x14ac:dyDescent="0.2">
      <c r="B1" s="76" t="str">
        <f>'Notas de Disciplina Financiera'!A1</f>
        <v>Poder Legislativo del Estado de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de 2026</v>
      </c>
      <c r="C3" s="76"/>
      <c r="D3" s="76"/>
      <c r="E3" s="40" t="s">
        <v>4</v>
      </c>
      <c r="F3" s="41">
        <f>'Notas de Disciplina Financiera'!D3</f>
        <v>2</v>
      </c>
    </row>
    <row r="4" spans="1:6" x14ac:dyDescent="0.2"/>
    <row r="5" spans="1:6" x14ac:dyDescent="0.2">
      <c r="B5" s="43"/>
      <c r="C5" s="43" t="s">
        <v>18</v>
      </c>
    </row>
    <row r="6" spans="1:6" x14ac:dyDescent="0.2"/>
    <row r="7" spans="1:6" x14ac:dyDescent="0.2">
      <c r="B7" s="1" t="s">
        <v>133</v>
      </c>
    </row>
    <row r="8" spans="1:6" x14ac:dyDescent="0.2">
      <c r="B8" s="45" t="s">
        <v>137</v>
      </c>
    </row>
    <row r="9" spans="1:6" x14ac:dyDescent="0.2">
      <c r="A9" s="42"/>
      <c r="B9" s="46" t="s">
        <v>138</v>
      </c>
    </row>
    <row r="10" spans="1:6" x14ac:dyDescent="0.2">
      <c r="B10" s="46" t="s">
        <v>139</v>
      </c>
    </row>
    <row r="11" spans="1:6" x14ac:dyDescent="0.2"/>
    <row r="12" spans="1:6" ht="12.75" x14ac:dyDescent="0.2">
      <c r="B12" s="72" t="s">
        <v>146</v>
      </c>
    </row>
    <row r="13" spans="1:6" ht="12" x14ac:dyDescent="0.2">
      <c r="C13" s="70"/>
    </row>
    <row r="14" spans="1:6" x14ac:dyDescent="0.2">
      <c r="C14" s="69"/>
    </row>
    <row r="15" spans="1:6" x14ac:dyDescent="0.2"/>
    <row r="16" spans="1:6" x14ac:dyDescent="0.2"/>
    <row r="17" x14ac:dyDescent="0.2"/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20"/>
  <sheetViews>
    <sheetView showGridLines="0" workbookViewId="0">
      <selection activeCell="A21" sqref="A21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7" width="12" style="1" customWidth="1"/>
    <col min="8" max="16384" width="12" style="1" hidden="1"/>
  </cols>
  <sheetData>
    <row r="1" spans="1:6" x14ac:dyDescent="0.2">
      <c r="B1" s="76" t="str">
        <f>'Notas de Disciplina Financiera'!A1</f>
        <v>Poder Legislativo del Estado de Guanajuato</v>
      </c>
      <c r="C1" s="76"/>
      <c r="D1" s="76"/>
      <c r="E1" s="40" t="s">
        <v>0</v>
      </c>
      <c r="F1" s="41">
        <f>'Notas de Disciplina Financiera'!D1</f>
        <v>2026</v>
      </c>
    </row>
    <row r="2" spans="1:6" x14ac:dyDescent="0.2">
      <c r="B2" s="76" t="s">
        <v>1</v>
      </c>
      <c r="C2" s="76"/>
      <c r="D2" s="76"/>
      <c r="E2" s="40" t="s">
        <v>2</v>
      </c>
      <c r="F2" s="41" t="str">
        <f>'Notas de Disciplina Financiera'!D2</f>
        <v>Trimestral</v>
      </c>
    </row>
    <row r="3" spans="1:6" x14ac:dyDescent="0.2">
      <c r="B3" s="76" t="str">
        <f>'Notas de Disciplina Financiera'!A3</f>
        <v>Correspondiente del 01 de enero al 30 de junio de 2026</v>
      </c>
      <c r="C3" s="76"/>
      <c r="D3" s="76"/>
      <c r="E3" s="40" t="s">
        <v>4</v>
      </c>
      <c r="F3" s="41">
        <f>'Notas de Disciplina Financiera'!D3</f>
        <v>2</v>
      </c>
    </row>
    <row r="4" spans="1:6" x14ac:dyDescent="0.2"/>
    <row r="5" spans="1:6" x14ac:dyDescent="0.2">
      <c r="B5" s="43"/>
      <c r="C5" s="43" t="s">
        <v>20</v>
      </c>
    </row>
    <row r="6" spans="1:6" x14ac:dyDescent="0.2"/>
    <row r="7" spans="1:6" x14ac:dyDescent="0.2">
      <c r="B7" s="1" t="s">
        <v>133</v>
      </c>
    </row>
    <row r="8" spans="1:6" x14ac:dyDescent="0.2">
      <c r="B8" s="45" t="s">
        <v>140</v>
      </c>
    </row>
    <row r="9" spans="1:6" x14ac:dyDescent="0.2">
      <c r="A9" s="42"/>
    </row>
    <row r="10" spans="1:6" x14ac:dyDescent="0.2"/>
    <row r="11" spans="1:6" ht="12.75" x14ac:dyDescent="0.2">
      <c r="B11" s="72" t="s">
        <v>147</v>
      </c>
    </row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Frida Sánchez Hidalgo</cp:lastModifiedBy>
  <cp:revision/>
  <dcterms:created xsi:type="dcterms:W3CDTF">2024-03-15T21:50:03Z</dcterms:created>
  <dcterms:modified xsi:type="dcterms:W3CDTF">2026-07-22T17:24:12Z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